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'Дашборд'!C68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'Дашборд'!$A$69:$A$98</f>
            </numRef>
          </cat>
          <val>
            <numRef>
              <f>'Дашборд'!$C$69:$C$98</f>
            </numRef>
          </val>
        </ser>
        <ser>
          <idx val="1"/>
          <order val="1"/>
          <tx>
            <strRef>
              <f>'Дашборд'!D68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'Дашборд'!$A$69:$A$98</f>
            </numRef>
          </cat>
          <val>
            <numRef>
              <f>'Дашборд'!$D$69:$D$98</f>
            </numRef>
          </val>
        </ser>
        <ser>
          <idx val="2"/>
          <order val="2"/>
          <tx>
            <strRef>
              <f>'Дашборд'!E68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'Дашборд'!$A$69:$A$98</f>
            </numRef>
          </cat>
          <val>
            <numRef>
              <f>'Дашборд'!$E$69:$E$98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59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19.06.2026</t>
        </is>
      </c>
    </row>
    <row r="2">
      <c r="E2" t="inlineStr">
        <is>
          <t>Период: 01.06.2026 — 19.06.2026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2026-02-01</t>
        </is>
      </c>
      <c r="C7" s="6" t="inlineStr">
        <is>
          <t>ПТ</t>
        </is>
      </c>
      <c r="D7" s="6" t="inlineStr">
        <is>
          <t>Александрова Мария Александровна</t>
        </is>
      </c>
      <c r="E7" s="7" t="n">
        <v>8801.25</v>
      </c>
      <c r="F7" s="7" t="n">
        <v>7</v>
      </c>
      <c r="G7" s="7" t="n">
        <v>28050</v>
      </c>
      <c r="H7" s="7" t="n">
        <v>81</v>
      </c>
      <c r="I7" s="7" t="n">
        <v>0</v>
      </c>
      <c r="J7" s="7" t="n">
        <v>27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14340</v>
      </c>
      <c r="P7" s="7" t="n">
        <v>11</v>
      </c>
      <c r="Q7" s="7" t="n">
        <v>13875</v>
      </c>
      <c r="R7" s="7" t="n">
        <v>41</v>
      </c>
      <c r="S7" s="7" t="n">
        <v>0</v>
      </c>
      <c r="T7" s="7" t="n">
        <v>27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7332.5</v>
      </c>
      <c r="Z7" s="7" t="n">
        <v>6</v>
      </c>
      <c r="AA7" s="7" t="n">
        <v>3412.5</v>
      </c>
      <c r="AB7" s="7" t="n">
        <v>5</v>
      </c>
      <c r="AC7" s="7" t="n">
        <v>0</v>
      </c>
      <c r="AD7" s="7" t="n">
        <v>27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27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8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818.1360946745563</v>
      </c>
      <c r="BQ7" s="7">
        <f>BO7/19*30</f>
        <v/>
      </c>
      <c r="BR7" s="7">
        <f>IFERROR(BL7/BE7,0)</f>
        <v/>
      </c>
    </row>
    <row r="8">
      <c r="A8" s="6" t="n">
        <v>2</v>
      </c>
      <c r="B8" s="6" t="inlineStr">
        <is>
          <t>2026-02-01</t>
        </is>
      </c>
      <c r="C8" s="6" t="inlineStr">
        <is>
          <t>ПТ</t>
        </is>
      </c>
      <c r="D8" s="6" t="inlineStr">
        <is>
          <t>Букина Маргарита Александровна</t>
        </is>
      </c>
      <c r="E8" s="7" t="n">
        <v>13431.25</v>
      </c>
      <c r="F8" s="7" t="n">
        <v>9</v>
      </c>
      <c r="G8" s="7" t="n">
        <v>7198.5</v>
      </c>
      <c r="H8" s="7" t="n">
        <v>18</v>
      </c>
      <c r="I8" s="7" t="n">
        <v>0</v>
      </c>
      <c r="J8" s="7" t="n">
        <v>24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24082.5</v>
      </c>
      <c r="P8" s="7" t="n">
        <v>17</v>
      </c>
      <c r="Q8" s="7" t="n">
        <v>7875</v>
      </c>
      <c r="R8" s="7" t="n">
        <v>16</v>
      </c>
      <c r="S8" s="7" t="n">
        <v>0</v>
      </c>
      <c r="T8" s="7" t="n">
        <v>24</v>
      </c>
      <c r="U8" s="7">
        <f>ROUND(T8*BP8/100,0)*100</f>
        <v/>
      </c>
      <c r="V8" s="7" t="n">
        <v>0</v>
      </c>
      <c r="W8" s="7">
        <f>O8-U8</f>
        <v/>
      </c>
      <c r="X8" s="7" t="n">
        <v>1</v>
      </c>
      <c r="Y8" s="7" t="n">
        <v>29176.25</v>
      </c>
      <c r="Z8" s="7" t="n">
        <v>20</v>
      </c>
      <c r="AA8" s="7" t="n">
        <v>7950</v>
      </c>
      <c r="AB8" s="7" t="n">
        <v>16</v>
      </c>
      <c r="AC8" s="7" t="n">
        <v>0</v>
      </c>
      <c r="AD8" s="7" t="n">
        <v>24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0</v>
      </c>
      <c r="AJ8" s="7" t="n">
        <v>0</v>
      </c>
      <c r="AK8" s="7" t="n">
        <v>0</v>
      </c>
      <c r="AL8" s="7" t="n">
        <v>0</v>
      </c>
      <c r="AM8" s="7" t="n">
        <v>0</v>
      </c>
      <c r="AN8" s="7" t="n">
        <v>24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0</v>
      </c>
      <c r="AT8" s="7" t="n">
        <v>0</v>
      </c>
      <c r="AU8" s="7" t="n">
        <v>0</v>
      </c>
      <c r="AV8" s="7" t="n">
        <v>0</v>
      </c>
      <c r="AW8" s="7" t="n">
        <v>0</v>
      </c>
      <c r="AX8" s="7" t="n">
        <v>7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1234.578455882353</v>
      </c>
      <c r="BQ8" s="7">
        <f>BO8/19*30</f>
        <v/>
      </c>
      <c r="BR8" s="7">
        <f>IFERROR(BL8/BE8,0)</f>
        <v/>
      </c>
    </row>
    <row r="9">
      <c r="A9" s="6" t="n">
        <v>3</v>
      </c>
      <c r="B9" s="6" t="inlineStr">
        <is>
          <t>2026-02-01</t>
        </is>
      </c>
      <c r="C9" s="6" t="inlineStr">
        <is>
          <t>ПТ</t>
        </is>
      </c>
      <c r="D9" s="6" t="inlineStr">
        <is>
          <t>Глухова Мария Алексеевна</t>
        </is>
      </c>
      <c r="E9" s="7" t="n">
        <v>28180</v>
      </c>
      <c r="F9" s="7" t="n">
        <v>19</v>
      </c>
      <c r="G9" s="7" t="n">
        <v>13690.5</v>
      </c>
      <c r="H9" s="7" t="n">
        <v>32</v>
      </c>
      <c r="I9" s="7" t="n">
        <v>0</v>
      </c>
      <c r="J9" s="7" t="n">
        <v>29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19182.5</v>
      </c>
      <c r="P9" s="7" t="n">
        <v>13</v>
      </c>
      <c r="Q9" s="7" t="n">
        <v>6228</v>
      </c>
      <c r="R9" s="7" t="n">
        <v>16</v>
      </c>
      <c r="S9" s="7" t="n">
        <v>0</v>
      </c>
      <c r="T9" s="7" t="n">
        <v>29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23441</v>
      </c>
      <c r="Z9" s="7" t="n">
        <v>16</v>
      </c>
      <c r="AA9" s="7" t="n">
        <v>3900</v>
      </c>
      <c r="AB9" s="7" t="n">
        <v>6</v>
      </c>
      <c r="AC9" s="7" t="n">
        <v>0</v>
      </c>
      <c r="AD9" s="7" t="n">
        <v>29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29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8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1009.348101265823</v>
      </c>
      <c r="BQ9" s="7">
        <f>BO9/19*30</f>
        <v/>
      </c>
      <c r="BR9" s="7">
        <f>IFERROR(BL9/BE9,0)</f>
        <v/>
      </c>
    </row>
    <row r="10">
      <c r="A10" s="6" t="n">
        <v>4</v>
      </c>
      <c r="B10" s="6" t="inlineStr">
        <is>
          <t>2026-02-01</t>
        </is>
      </c>
      <c r="C10" s="6" t="inlineStr">
        <is>
          <t>ПТ</t>
        </is>
      </c>
      <c r="D10" s="6" t="inlineStr">
        <is>
          <t>Гречман Владислав Андреевич</t>
        </is>
      </c>
      <c r="E10" s="7" t="n">
        <v>34958</v>
      </c>
      <c r="F10" s="7" t="n">
        <v>26</v>
      </c>
      <c r="G10" s="7" t="n">
        <v>13691.67</v>
      </c>
      <c r="H10" s="7" t="n">
        <v>20</v>
      </c>
      <c r="I10" s="7" t="n">
        <v>0</v>
      </c>
      <c r="J10" s="7" t="n">
        <v>34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20979</v>
      </c>
      <c r="P10" s="7" t="n">
        <v>16</v>
      </c>
      <c r="Q10" s="7" t="n">
        <v>8345.83</v>
      </c>
      <c r="R10" s="7" t="n">
        <v>12</v>
      </c>
      <c r="S10" s="7" t="n">
        <v>0</v>
      </c>
      <c r="T10" s="7" t="n">
        <v>34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0</v>
      </c>
      <c r="Z10" s="7" t="n">
        <v>0</v>
      </c>
      <c r="AA10" s="7" t="n">
        <v>0</v>
      </c>
      <c r="AB10" s="7" t="n">
        <v>0</v>
      </c>
      <c r="AC10" s="7" t="n">
        <v>0</v>
      </c>
      <c r="AD10" s="7" t="n">
        <v>34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0</v>
      </c>
      <c r="AN10" s="7" t="n">
        <v>34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0</v>
      </c>
      <c r="AT10" s="7" t="n">
        <v>0</v>
      </c>
      <c r="AU10" s="7" t="n">
        <v>0</v>
      </c>
      <c r="AV10" s="7" t="n">
        <v>0</v>
      </c>
      <c r="AW10" s="7" t="n">
        <v>0</v>
      </c>
      <c r="AX10" s="7" t="n">
        <v>10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1067.652076502731</v>
      </c>
      <c r="BQ10" s="7">
        <f>BO10/19*30</f>
        <v/>
      </c>
      <c r="BR10" s="7">
        <f>IFERROR(BL10/BE10,0)</f>
        <v/>
      </c>
    </row>
    <row r="11">
      <c r="A11" s="6" t="n">
        <v>5</v>
      </c>
      <c r="B11" s="6" t="inlineStr">
        <is>
          <t>2026-02-01</t>
        </is>
      </c>
      <c r="C11" s="6" t="inlineStr">
        <is>
          <t>ПТ</t>
        </is>
      </c>
      <c r="D11" s="6" t="inlineStr">
        <is>
          <t>Дедюхина Алина Семеновна</t>
        </is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2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0</v>
      </c>
      <c r="P11" s="7" t="n">
        <v>0</v>
      </c>
      <c r="Q11" s="7" t="n">
        <v>0</v>
      </c>
      <c r="R11" s="7" t="n">
        <v>0</v>
      </c>
      <c r="S11" s="7" t="n">
        <v>0</v>
      </c>
      <c r="T11" s="7" t="n">
        <v>2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0</v>
      </c>
      <c r="Z11" s="7" t="n">
        <v>0</v>
      </c>
      <c r="AA11" s="7" t="n">
        <v>0</v>
      </c>
      <c r="AB11" s="7" t="n">
        <v>0</v>
      </c>
      <c r="AC11" s="7" t="n">
        <v>0</v>
      </c>
      <c r="AD11" s="7" t="n">
        <v>2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  <c r="AM11" s="7" t="n">
        <v>0</v>
      </c>
      <c r="AN11" s="7" t="n">
        <v>2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1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598.6108333333333</v>
      </c>
      <c r="BQ11" s="7">
        <f>BO11/19*30</f>
        <v/>
      </c>
      <c r="BR11" s="7">
        <f>IFERROR(BL11/BE11,0)</f>
        <v/>
      </c>
    </row>
    <row r="12">
      <c r="A12" s="6" t="n">
        <v>6</v>
      </c>
      <c r="B12" s="6" t="inlineStr">
        <is>
          <t>2026-02-01</t>
        </is>
      </c>
      <c r="C12" s="6" t="inlineStr">
        <is>
          <t>ПТ</t>
        </is>
      </c>
      <c r="D12" s="6" t="inlineStr">
        <is>
          <t>Кокорин Александр Борисович</t>
        </is>
      </c>
      <c r="E12" s="7" t="n">
        <v>0</v>
      </c>
      <c r="F12" s="7" t="n">
        <v>0</v>
      </c>
      <c r="G12" s="7" t="n">
        <v>7200</v>
      </c>
      <c r="H12" s="7" t="n">
        <v>24</v>
      </c>
      <c r="I12" s="7" t="n">
        <v>0</v>
      </c>
      <c r="J12" s="7" t="n">
        <v>4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0</v>
      </c>
      <c r="P12" s="7" t="n">
        <v>0</v>
      </c>
      <c r="Q12" s="7" t="n">
        <v>2700</v>
      </c>
      <c r="R12" s="7" t="n">
        <v>9</v>
      </c>
      <c r="S12" s="7" t="n">
        <v>0</v>
      </c>
      <c r="T12" s="7" t="n">
        <v>4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1372.5</v>
      </c>
      <c r="Z12" s="7" t="n">
        <v>1</v>
      </c>
      <c r="AA12" s="7" t="n">
        <v>0</v>
      </c>
      <c r="AB12" s="7" t="n">
        <v>0</v>
      </c>
      <c r="AC12" s="7" t="n">
        <v>0</v>
      </c>
      <c r="AD12" s="7" t="n">
        <v>4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0</v>
      </c>
      <c r="AJ12" s="7" t="n">
        <v>0</v>
      </c>
      <c r="AK12" s="7" t="n">
        <v>0</v>
      </c>
      <c r="AL12" s="7" t="n">
        <v>0</v>
      </c>
      <c r="AM12" s="7" t="n">
        <v>0</v>
      </c>
      <c r="AN12" s="7" t="n">
        <v>4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0</v>
      </c>
      <c r="AT12" s="7" t="n">
        <v>0</v>
      </c>
      <c r="AU12" s="7" t="n">
        <v>0</v>
      </c>
      <c r="AV12" s="7" t="n">
        <v>0</v>
      </c>
      <c r="AW12" s="7" t="n">
        <v>0</v>
      </c>
      <c r="AX12" s="7" t="n">
        <v>1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1472.5</v>
      </c>
      <c r="BQ12" s="7">
        <f>BO12/19*30</f>
        <v/>
      </c>
      <c r="BR12" s="7">
        <f>IFERROR(BL12/BE12,0)</f>
        <v/>
      </c>
    </row>
    <row r="13">
      <c r="A13" s="6" t="n">
        <v>7</v>
      </c>
      <c r="B13" s="6" t="inlineStr">
        <is>
          <t>2026-02-01</t>
        </is>
      </c>
      <c r="C13" s="6" t="inlineStr">
        <is>
          <t>ПТ</t>
        </is>
      </c>
      <c r="D13" s="6" t="inlineStr">
        <is>
          <t>Пикулев Александр Николаевич</t>
        </is>
      </c>
      <c r="E13" s="7" t="n">
        <v>14110</v>
      </c>
      <c r="F13" s="7" t="n">
        <v>10</v>
      </c>
      <c r="G13" s="7" t="n">
        <v>0</v>
      </c>
      <c r="H13" s="7" t="n">
        <v>0</v>
      </c>
      <c r="I13" s="7" t="n">
        <v>0</v>
      </c>
      <c r="J13" s="7" t="n">
        <v>14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11740</v>
      </c>
      <c r="P13" s="7" t="n">
        <v>8</v>
      </c>
      <c r="Q13" s="7" t="n">
        <v>0</v>
      </c>
      <c r="R13" s="7" t="n">
        <v>0</v>
      </c>
      <c r="S13" s="7" t="n">
        <v>0</v>
      </c>
      <c r="T13" s="7" t="n">
        <v>14</v>
      </c>
      <c r="U13" s="7">
        <f>ROUND(T13*BP13/100,0)*100</f>
        <v/>
      </c>
      <c r="V13" s="7" t="n">
        <v>0</v>
      </c>
      <c r="W13" s="7">
        <f>O13-U13</f>
        <v/>
      </c>
      <c r="X13" s="7" t="n">
        <v>1</v>
      </c>
      <c r="Y13" s="7" t="n">
        <v>0</v>
      </c>
      <c r="Z13" s="7" t="n">
        <v>0</v>
      </c>
      <c r="AA13" s="7" t="n">
        <v>0</v>
      </c>
      <c r="AB13" s="7" t="n">
        <v>0</v>
      </c>
      <c r="AC13" s="7" t="n">
        <v>0</v>
      </c>
      <c r="AD13" s="7" t="n">
        <v>14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0</v>
      </c>
      <c r="AJ13" s="7" t="n">
        <v>0</v>
      </c>
      <c r="AK13" s="7" t="n">
        <v>0</v>
      </c>
      <c r="AL13" s="7" t="n">
        <v>0</v>
      </c>
      <c r="AM13" s="7" t="n">
        <v>0</v>
      </c>
      <c r="AN13" s="7" t="n">
        <v>14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0</v>
      </c>
      <c r="AT13" s="7" t="n">
        <v>0</v>
      </c>
      <c r="AU13" s="7" t="n">
        <v>0</v>
      </c>
      <c r="AV13" s="7" t="n">
        <v>0</v>
      </c>
      <c r="AW13" s="7" t="n">
        <v>0</v>
      </c>
      <c r="AX13" s="7" t="n">
        <v>4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1380.816326530612</v>
      </c>
      <c r="BQ13" s="7">
        <f>BO13/19*30</f>
        <v/>
      </c>
      <c r="BR13" s="7">
        <f>IFERROR(BL13/BE13,0)</f>
        <v/>
      </c>
    </row>
    <row r="14">
      <c r="A14" s="6" t="n">
        <v>8</v>
      </c>
      <c r="B14" s="6" t="inlineStr">
        <is>
          <t>2026-02-01</t>
        </is>
      </c>
      <c r="C14" s="6" t="inlineStr">
        <is>
          <t>ПТ</t>
        </is>
      </c>
      <c r="D14" s="6" t="inlineStr">
        <is>
          <t>Семынина Нина Денисовна</t>
        </is>
      </c>
      <c r="E14" s="7" t="n">
        <v>26616.25</v>
      </c>
      <c r="F14" s="7" t="n">
        <v>20</v>
      </c>
      <c r="G14" s="7" t="n">
        <v>4739</v>
      </c>
      <c r="H14" s="7" t="n">
        <v>8</v>
      </c>
      <c r="I14" s="7" t="n">
        <v>0</v>
      </c>
      <c r="J14" s="7" t="n">
        <v>31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25173.75</v>
      </c>
      <c r="P14" s="7" t="n">
        <v>19</v>
      </c>
      <c r="Q14" s="7" t="n">
        <v>4116.5</v>
      </c>
      <c r="R14" s="7" t="n">
        <v>7</v>
      </c>
      <c r="S14" s="7" t="n">
        <v>0</v>
      </c>
      <c r="T14" s="7" t="n">
        <v>31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11471.25</v>
      </c>
      <c r="Z14" s="7" t="n">
        <v>9</v>
      </c>
      <c r="AA14" s="7" t="n">
        <v>5291.5</v>
      </c>
      <c r="AB14" s="7" t="n">
        <v>9</v>
      </c>
      <c r="AC14" s="7" t="n">
        <v>0</v>
      </c>
      <c r="AD14" s="7" t="n">
        <v>31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0</v>
      </c>
      <c r="AJ14" s="7" t="n">
        <v>0</v>
      </c>
      <c r="AK14" s="7" t="n">
        <v>0</v>
      </c>
      <c r="AL14" s="7" t="n">
        <v>0</v>
      </c>
      <c r="AM14" s="7" t="n">
        <v>0</v>
      </c>
      <c r="AN14" s="7" t="n">
        <v>31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0</v>
      </c>
      <c r="AT14" s="7" t="n">
        <v>0</v>
      </c>
      <c r="AU14" s="7" t="n">
        <v>0</v>
      </c>
      <c r="AV14" s="7" t="n">
        <v>0</v>
      </c>
      <c r="AW14" s="7" t="n">
        <v>0</v>
      </c>
      <c r="AX14" s="7" t="n">
        <v>9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982.3442307692304</v>
      </c>
      <c r="BQ14" s="7">
        <f>BO14/19*30</f>
        <v/>
      </c>
      <c r="BR14" s="7">
        <f>IFERROR(BL14/BE14,0)</f>
        <v/>
      </c>
    </row>
    <row r="15">
      <c r="A15" s="6" t="n">
        <v>9</v>
      </c>
      <c r="B15" s="6" t="inlineStr">
        <is>
          <t>2026-02-01</t>
        </is>
      </c>
      <c r="C15" s="6" t="inlineStr">
        <is>
          <t>ПТ</t>
        </is>
      </c>
      <c r="D15" s="6" t="inlineStr">
        <is>
          <t>Холмогорова Кристина Ивановна</t>
        </is>
      </c>
      <c r="E15" s="7" t="n">
        <v>24387.5</v>
      </c>
      <c r="F15" s="7" t="n">
        <v>17</v>
      </c>
      <c r="G15" s="7" t="n">
        <v>0</v>
      </c>
      <c r="H15" s="7" t="n">
        <v>0</v>
      </c>
      <c r="I15" s="7" t="n">
        <v>0</v>
      </c>
      <c r="J15" s="7" t="n">
        <v>55</v>
      </c>
      <c r="K15" s="7">
        <f>ROUND(J15*BP15/100,0)*100</f>
        <v/>
      </c>
      <c r="L15" s="7" t="n">
        <v>0</v>
      </c>
      <c r="M15" s="7">
        <f>E15-K15</f>
        <v/>
      </c>
      <c r="N15" s="7" t="n">
        <v>2</v>
      </c>
      <c r="O15" s="7" t="n">
        <v>16903.25</v>
      </c>
      <c r="P15" s="7" t="n">
        <v>12</v>
      </c>
      <c r="Q15" s="7" t="n">
        <v>2700</v>
      </c>
      <c r="R15" s="7" t="n">
        <v>9</v>
      </c>
      <c r="S15" s="7" t="n">
        <v>0</v>
      </c>
      <c r="T15" s="7" t="n">
        <v>55</v>
      </c>
      <c r="U15" s="7">
        <f>ROUND(T15*BP15/100,0)*100</f>
        <v/>
      </c>
      <c r="V15" s="7" t="n">
        <v>0</v>
      </c>
      <c r="W15" s="7">
        <f>O15-U15</f>
        <v/>
      </c>
      <c r="X15" s="7" t="n">
        <v>2</v>
      </c>
      <c r="Y15" s="7" t="n">
        <v>18755.75</v>
      </c>
      <c r="Z15" s="7" t="n">
        <v>14</v>
      </c>
      <c r="AA15" s="7" t="n">
        <v>0</v>
      </c>
      <c r="AB15" s="7" t="n">
        <v>0</v>
      </c>
      <c r="AC15" s="7" t="n">
        <v>0</v>
      </c>
      <c r="AD15" s="7" t="n">
        <v>55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1</v>
      </c>
      <c r="AI15" s="7" t="n">
        <v>0</v>
      </c>
      <c r="AJ15" s="7" t="n">
        <v>0</v>
      </c>
      <c r="AK15" s="7" t="n">
        <v>0</v>
      </c>
      <c r="AL15" s="7" t="n">
        <v>0</v>
      </c>
      <c r="AM15" s="7" t="n">
        <v>0</v>
      </c>
      <c r="AN15" s="7" t="n">
        <v>55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0</v>
      </c>
      <c r="AT15" s="7" t="n">
        <v>0</v>
      </c>
      <c r="AU15" s="7" t="n">
        <v>0</v>
      </c>
      <c r="AV15" s="7" t="n">
        <v>0</v>
      </c>
      <c r="AW15" s="7" t="n">
        <v>0</v>
      </c>
      <c r="AX15" s="7" t="n">
        <v>16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684.1659779614325</v>
      </c>
      <c r="BQ15" s="7">
        <f>BO15/19*30</f>
        <v/>
      </c>
      <c r="BR15" s="7">
        <f>IFERROR(BL15/BE15,0)</f>
        <v/>
      </c>
    </row>
    <row r="16">
      <c r="A16" s="8" t="n"/>
      <c r="B16" s="8" t="n"/>
      <c r="C16" s="8" t="n"/>
      <c r="D16" s="8" t="inlineStr">
        <is>
          <t>Итого БАС</t>
        </is>
      </c>
      <c r="E16" s="9">
        <f>SUM(E7:E15)</f>
        <v/>
      </c>
      <c r="F16" s="9">
        <f>SUM(F7:F15)</f>
        <v/>
      </c>
      <c r="G16" s="9">
        <f>SUM(G7:G15)</f>
        <v/>
      </c>
      <c r="H16" s="9">
        <f>SUM(H7:H15)</f>
        <v/>
      </c>
      <c r="I16" s="9">
        <f>SUM(I7:I15)</f>
        <v/>
      </c>
      <c r="J16" s="9">
        <f>SUM(J7:J15)</f>
        <v/>
      </c>
      <c r="K16" s="9">
        <f>SUM(K7:K15)</f>
        <v/>
      </c>
      <c r="L16" s="9">
        <f>SUM(L7:L15)</f>
        <v/>
      </c>
      <c r="M16" s="9">
        <f>SUM(M7:M15)</f>
        <v/>
      </c>
      <c r="N16" s="9">
        <f>SUM(N7:N15)</f>
        <v/>
      </c>
      <c r="O16" s="9">
        <f>SUM(O7:O15)</f>
        <v/>
      </c>
      <c r="P16" s="9">
        <f>SUM(P7:P15)</f>
        <v/>
      </c>
      <c r="Q16" s="9">
        <f>SUM(Q7:Q15)</f>
        <v/>
      </c>
      <c r="R16" s="9">
        <f>SUM(R7:R15)</f>
        <v/>
      </c>
      <c r="S16" s="9">
        <f>SUM(S7:S15)</f>
        <v/>
      </c>
      <c r="T16" s="9">
        <f>SUM(T7:T15)</f>
        <v/>
      </c>
      <c r="U16" s="9">
        <f>SUM(U7:U15)</f>
        <v/>
      </c>
      <c r="V16" s="9">
        <f>SUM(V7:V15)</f>
        <v/>
      </c>
      <c r="W16" s="9">
        <f>SUM(W7:W15)</f>
        <v/>
      </c>
      <c r="X16" s="9">
        <f>SUM(X7:X15)</f>
        <v/>
      </c>
      <c r="Y16" s="9">
        <f>SUM(Y7:Y15)</f>
        <v/>
      </c>
      <c r="Z16" s="9">
        <f>SUM(Z7:Z15)</f>
        <v/>
      </c>
      <c r="AA16" s="9">
        <f>SUM(AA7:AA15)</f>
        <v/>
      </c>
      <c r="AB16" s="9">
        <f>SUM(AB7:AB15)</f>
        <v/>
      </c>
      <c r="AC16" s="9">
        <f>SUM(AC7:AC15)</f>
        <v/>
      </c>
      <c r="AD16" s="9">
        <f>SUM(AD7:AD15)</f>
        <v/>
      </c>
      <c r="AE16" s="9">
        <f>SUM(AE7:AE15)</f>
        <v/>
      </c>
      <c r="AF16" s="9">
        <f>SUM(AF7:AF15)</f>
        <v/>
      </c>
      <c r="AG16" s="9">
        <f>SUM(AG7:AG15)</f>
        <v/>
      </c>
      <c r="AH16" s="9">
        <f>SUM(AH7:AH15)</f>
        <v/>
      </c>
      <c r="AI16" s="9">
        <f>SUM(AI7:AI15)</f>
        <v/>
      </c>
      <c r="AJ16" s="9">
        <f>SUM(AJ7:AJ15)</f>
        <v/>
      </c>
      <c r="AK16" s="9">
        <f>SUM(AK7:AK15)</f>
        <v/>
      </c>
      <c r="AL16" s="9">
        <f>SUM(AL7:AL15)</f>
        <v/>
      </c>
      <c r="AM16" s="9">
        <f>SUM(AM7:AM15)</f>
        <v/>
      </c>
      <c r="AN16" s="9">
        <f>SUM(AN7:AN15)</f>
        <v/>
      </c>
      <c r="AO16" s="9">
        <f>SUM(AO7:AO15)</f>
        <v/>
      </c>
      <c r="AP16" s="9">
        <f>SUM(AP7:AP15)</f>
        <v/>
      </c>
      <c r="AQ16" s="9">
        <f>SUM(AQ7:AQ15)</f>
        <v/>
      </c>
      <c r="AR16" s="9">
        <f>SUM(AR7:AR15)</f>
        <v/>
      </c>
      <c r="AS16" s="9">
        <f>SUM(AS7:AS15)</f>
        <v/>
      </c>
      <c r="AT16" s="9">
        <f>SUM(AT7:AT15)</f>
        <v/>
      </c>
      <c r="AU16" s="9">
        <f>SUM(AU7:AU15)</f>
        <v/>
      </c>
      <c r="AV16" s="9">
        <f>SUM(AV7:AV15)</f>
        <v/>
      </c>
      <c r="AW16" s="9">
        <f>SUM(AW7:AW15)</f>
        <v/>
      </c>
      <c r="AX16" s="9">
        <f>SUM(AX7:AX15)</f>
        <v/>
      </c>
      <c r="AY16" s="9">
        <f>SUM(AY7:AY15)</f>
        <v/>
      </c>
      <c r="AZ16" s="9">
        <f>SUM(AZ7:AZ15)</f>
        <v/>
      </c>
      <c r="BA16" s="9">
        <f>SUM(BA7:BA15)</f>
        <v/>
      </c>
      <c r="BB16" s="9">
        <f>SUM(BB7:BB15)</f>
        <v/>
      </c>
      <c r="BC16" s="9">
        <f>SUM(BC7:BC15)</f>
        <v/>
      </c>
      <c r="BD16" s="9">
        <f>SUM(BD7:BD15)</f>
        <v/>
      </c>
      <c r="BE16" s="9">
        <f>SUM(BE7:BE15)</f>
        <v/>
      </c>
      <c r="BF16" s="9">
        <f>SUM(BF7:BF15)</f>
        <v/>
      </c>
      <c r="BG16" s="9">
        <f>SUM(BG7:BG15)</f>
        <v/>
      </c>
      <c r="BH16" s="9">
        <f>SUM(BH7:BH15)</f>
        <v/>
      </c>
      <c r="BI16" s="9">
        <f>SUM(BI7:BI15)</f>
        <v/>
      </c>
      <c r="BJ16" s="9">
        <f>SUM(BJ7:BJ15)</f>
        <v/>
      </c>
      <c r="BK16" s="9">
        <f>SUM(BK7:BK15)</f>
        <v/>
      </c>
      <c r="BL16" s="9">
        <f>SUM(BL7:BL15)</f>
        <v/>
      </c>
      <c r="BM16" s="9">
        <f>SUM(BM7:BM15)</f>
        <v/>
      </c>
      <c r="BN16" s="9">
        <f>SUM(BN7:BN15)</f>
        <v/>
      </c>
      <c r="BO16" s="9">
        <f>SUM(BO7:BO15)</f>
        <v/>
      </c>
      <c r="BP16" s="9">
        <f>IFERROR(BK16/BD16,0)</f>
        <v/>
      </c>
      <c r="BQ16" s="9">
        <f>BO16/19*30</f>
        <v/>
      </c>
      <c r="BR16" s="9">
        <f>IFERROR(BL16/BE16,0)</f>
        <v/>
      </c>
    </row>
    <row r="18">
      <c r="A18" s="5" t="n"/>
      <c r="B18" s="5" t="n"/>
      <c r="C18" s="5" t="n"/>
      <c r="D18" s="5" t="inlineStr">
        <is>
          <t>ТРЕНАЖЕРНЫЙ ЗАЛ</t>
        </is>
      </c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  <c r="BD18" s="5" t="n"/>
      <c r="BE18" s="5" t="n"/>
      <c r="BF18" s="5" t="n"/>
      <c r="BG18" s="5" t="n"/>
      <c r="BH18" s="5" t="n"/>
      <c r="BI18" s="5" t="n"/>
      <c r="BJ18" s="5" t="n"/>
      <c r="BK18" s="5" t="n"/>
      <c r="BL18" s="5" t="n"/>
      <c r="BM18" s="5" t="n"/>
      <c r="BN18" s="5" t="n"/>
      <c r="BO18" s="5" t="n"/>
      <c r="BP18" s="5" t="n"/>
      <c r="BQ18" s="5" t="n"/>
      <c r="BR18" s="5" t="n"/>
    </row>
    <row r="19">
      <c r="A19" s="4" t="inlineStr">
        <is>
          <t>№</t>
        </is>
      </c>
      <c r="B19" s="4" t="inlineStr">
        <is>
          <t>Дата начала</t>
        </is>
      </c>
      <c r="C19" s="4" t="inlineStr">
        <is>
          <t>Статус</t>
        </is>
      </c>
      <c r="D19" s="4" t="inlineStr">
        <is>
          <t>ФИО</t>
        </is>
      </c>
      <c r="E19" s="4" t="inlineStr">
        <is>
          <t>Факт $ из 1С</t>
        </is>
      </c>
      <c r="F19" s="4" t="inlineStr">
        <is>
          <t>Факт ПТ</t>
        </is>
      </c>
      <c r="G19" s="4" t="inlineStr">
        <is>
          <t>Факт $ МГ/секции</t>
        </is>
      </c>
      <c r="H19" s="4" t="inlineStr">
        <is>
          <t>Факт МГ/секции</t>
        </is>
      </c>
      <c r="I19" s="4" t="inlineStr">
        <is>
          <t>Факт ВПТ</t>
        </is>
      </c>
      <c r="J19" s="4" t="inlineStr">
        <is>
          <t>Тех. задание ПТ</t>
        </is>
      </c>
      <c r="K19" s="4" t="inlineStr">
        <is>
          <t>Тех задание $</t>
        </is>
      </c>
      <c r="L19" s="4" t="inlineStr">
        <is>
          <t>Тех. задание ВПТ</t>
        </is>
      </c>
      <c r="M19" s="4" t="inlineStr">
        <is>
          <t>Разница ПТ $</t>
        </is>
      </c>
      <c r="N19" s="4" t="inlineStr">
        <is>
          <t>Факт СПЛИТ</t>
        </is>
      </c>
      <c r="O19" s="4" t="inlineStr">
        <is>
          <t>Факт $ из 1С</t>
        </is>
      </c>
      <c r="P19" s="4" t="inlineStr">
        <is>
          <t>Факт ПТ</t>
        </is>
      </c>
      <c r="Q19" s="4" t="inlineStr">
        <is>
          <t>Факт $ МГ/секции</t>
        </is>
      </c>
      <c r="R19" s="4" t="inlineStr">
        <is>
          <t>Факт МГ/секции</t>
        </is>
      </c>
      <c r="S19" s="4" t="inlineStr">
        <is>
          <t>Факт ВПТ</t>
        </is>
      </c>
      <c r="T19" s="4" t="inlineStr">
        <is>
          <t>Тех. задание ПТ</t>
        </is>
      </c>
      <c r="U19" s="4" t="inlineStr">
        <is>
          <t>Тех задание $</t>
        </is>
      </c>
      <c r="V19" s="4" t="inlineStr">
        <is>
          <t>Тех. задание ВПТ</t>
        </is>
      </c>
      <c r="W19" s="4" t="inlineStr">
        <is>
          <t>Разница ПТ $</t>
        </is>
      </c>
      <c r="X19" s="4" t="inlineStr">
        <is>
          <t>Факт СПЛИТ</t>
        </is>
      </c>
      <c r="Y19" s="4" t="inlineStr">
        <is>
          <t>Факт $ из 1С</t>
        </is>
      </c>
      <c r="Z19" s="4" t="inlineStr">
        <is>
          <t>Факт ПТ</t>
        </is>
      </c>
      <c r="AA19" s="4" t="inlineStr">
        <is>
          <t>Факт $ МГ/секции</t>
        </is>
      </c>
      <c r="AB19" s="4" t="inlineStr">
        <is>
          <t>Факт МГ/секции</t>
        </is>
      </c>
      <c r="AC19" s="4" t="inlineStr">
        <is>
          <t>Факт ВПТ</t>
        </is>
      </c>
      <c r="AD19" s="4" t="inlineStr">
        <is>
          <t>Тех. задание ПТ</t>
        </is>
      </c>
      <c r="AE19" s="4" t="inlineStr">
        <is>
          <t>Тех задание $</t>
        </is>
      </c>
      <c r="AF19" s="4" t="inlineStr">
        <is>
          <t>Тех. задание ВПТ</t>
        </is>
      </c>
      <c r="AG19" s="4" t="inlineStr">
        <is>
          <t>Разница ПТ $</t>
        </is>
      </c>
      <c r="AH19" s="4" t="inlineStr">
        <is>
          <t>Факт СПЛИТ</t>
        </is>
      </c>
      <c r="AI19" s="4" t="inlineStr">
        <is>
          <t>Факт $ из 1С</t>
        </is>
      </c>
      <c r="AJ19" s="4" t="inlineStr">
        <is>
          <t>Факт ПТ</t>
        </is>
      </c>
      <c r="AK19" s="4" t="inlineStr">
        <is>
          <t>Факт $ МГ/секции</t>
        </is>
      </c>
      <c r="AL19" s="4" t="inlineStr">
        <is>
          <t>Факт МГ/секции</t>
        </is>
      </c>
      <c r="AM19" s="4" t="inlineStr">
        <is>
          <t>Факт ВПТ</t>
        </is>
      </c>
      <c r="AN19" s="4" t="inlineStr">
        <is>
          <t>Тех. задание ПТ</t>
        </is>
      </c>
      <c r="AO19" s="4" t="inlineStr">
        <is>
          <t>Тех задание $</t>
        </is>
      </c>
      <c r="AP19" s="4" t="inlineStr">
        <is>
          <t>Тех. задание ВПТ</t>
        </is>
      </c>
      <c r="AQ19" s="4" t="inlineStr">
        <is>
          <t>Разница ПТ $</t>
        </is>
      </c>
      <c r="AR19" s="4" t="inlineStr">
        <is>
          <t>Факт СПЛИТ</t>
        </is>
      </c>
      <c r="AS19" s="4" t="inlineStr">
        <is>
          <t>Факт $ из 1С</t>
        </is>
      </c>
      <c r="AT19" s="4" t="inlineStr">
        <is>
          <t>Факт ПТ</t>
        </is>
      </c>
      <c r="AU19" s="4" t="inlineStr">
        <is>
          <t>Факт $ МГ/секции</t>
        </is>
      </c>
      <c r="AV19" s="4" t="inlineStr">
        <is>
          <t>Факт МГ/секции</t>
        </is>
      </c>
      <c r="AW19" s="4" t="inlineStr">
        <is>
          <t>Факт ВПТ</t>
        </is>
      </c>
      <c r="AX19" s="4" t="inlineStr">
        <is>
          <t>Тех. задание ПТ</t>
        </is>
      </c>
      <c r="AY19" s="4" t="inlineStr">
        <is>
          <t>Тех задание $</t>
        </is>
      </c>
      <c r="AZ19" s="4" t="inlineStr">
        <is>
          <t>Тех. задание ВПТ</t>
        </is>
      </c>
      <c r="BA19" s="4" t="inlineStr">
        <is>
          <t>Разница ПТ $</t>
        </is>
      </c>
      <c r="BB19" s="4" t="inlineStr">
        <is>
          <t>Факт СПЛИТ</t>
        </is>
      </c>
      <c r="BC19" s="4" t="inlineStr"/>
      <c r="BD19" s="4" t="inlineStr">
        <is>
          <t>Тех. задание ПТ</t>
        </is>
      </c>
      <c r="BE19" s="4" t="inlineStr">
        <is>
          <t>Факт ПТ</t>
        </is>
      </c>
      <c r="BF19" s="4" t="inlineStr">
        <is>
          <t>Факт СПЛИТ</t>
        </is>
      </c>
      <c r="BG19" s="4" t="inlineStr">
        <is>
          <t>Тех. задание ВПТ</t>
        </is>
      </c>
      <c r="BH19" s="4" t="inlineStr">
        <is>
          <t>Факт ВПТ</t>
        </is>
      </c>
      <c r="BI19" s="4" t="inlineStr">
        <is>
          <t>Тех. задание</t>
        </is>
      </c>
      <c r="BJ19" s="4" t="inlineStr">
        <is>
          <t>Факт</t>
        </is>
      </c>
      <c r="BK19" s="4" t="inlineStr">
        <is>
          <t>Тех задание $</t>
        </is>
      </c>
      <c r="BL19" s="4" t="inlineStr">
        <is>
          <t>Факт ПТ 1С $</t>
        </is>
      </c>
      <c r="BM19" s="4" t="inlineStr">
        <is>
          <t>Факт МГ/секции 1С $</t>
        </is>
      </c>
      <c r="BN19" s="4" t="inlineStr">
        <is>
          <t>Прочие услуги $</t>
        </is>
      </c>
      <c r="BO19" s="4" t="inlineStr">
        <is>
          <t>Факт общий $</t>
        </is>
      </c>
      <c r="BP19" s="4" t="inlineStr">
        <is>
          <t>Средняя стоимость ПТ прошлого месяца $</t>
        </is>
      </c>
      <c r="BQ19" s="4" t="inlineStr">
        <is>
          <t>Ранрейт $</t>
        </is>
      </c>
      <c r="BR19" s="4" t="inlineStr">
        <is>
          <t>Средняя стоимость ПТ на новый месяц</t>
        </is>
      </c>
    </row>
    <row r="20">
      <c r="A20" s="6" t="n">
        <v>10</v>
      </c>
      <c r="B20" s="6" t="inlineStr">
        <is>
          <t>2026-02-01</t>
        </is>
      </c>
      <c r="C20" s="6" t="inlineStr">
        <is>
          <t>ПТ</t>
        </is>
      </c>
      <c r="D20" s="6" t="inlineStr">
        <is>
          <t>Борисова Маргарита Петровна</t>
        </is>
      </c>
      <c r="E20" s="7" t="n">
        <v>7600.5</v>
      </c>
      <c r="F20" s="7" t="n">
        <v>7</v>
      </c>
      <c r="G20" s="7" t="n">
        <v>0</v>
      </c>
      <c r="H20" s="7" t="n">
        <v>0</v>
      </c>
      <c r="I20" s="7" t="n">
        <v>0</v>
      </c>
      <c r="J20" s="7" t="n">
        <v>7</v>
      </c>
      <c r="K20" s="7">
        <f>ROUND(J20*BP20/100,0)*100</f>
        <v/>
      </c>
      <c r="L20" s="7" t="n">
        <v>0</v>
      </c>
      <c r="M20" s="7">
        <f>E20-K20</f>
        <v/>
      </c>
      <c r="N20" s="7" t="n">
        <v>1</v>
      </c>
      <c r="O20" s="7" t="n">
        <v>11095.5</v>
      </c>
      <c r="P20" s="7" t="n">
        <v>10</v>
      </c>
      <c r="Q20" s="7" t="n">
        <v>0</v>
      </c>
      <c r="R20" s="7" t="n">
        <v>0</v>
      </c>
      <c r="S20" s="7" t="n">
        <v>1</v>
      </c>
      <c r="T20" s="7" t="n">
        <v>7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5673</v>
      </c>
      <c r="Z20" s="7" t="n">
        <v>5</v>
      </c>
      <c r="AA20" s="7" t="n">
        <v>0</v>
      </c>
      <c r="AB20" s="7" t="n">
        <v>0</v>
      </c>
      <c r="AC20" s="7" t="n">
        <v>0</v>
      </c>
      <c r="AD20" s="7" t="n">
        <v>7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1</v>
      </c>
      <c r="AI20" s="7" t="n">
        <v>0</v>
      </c>
      <c r="AJ20" s="7" t="n">
        <v>0</v>
      </c>
      <c r="AK20" s="7" t="n">
        <v>0</v>
      </c>
      <c r="AL20" s="7" t="n">
        <v>0</v>
      </c>
      <c r="AM20" s="7" t="n">
        <v>0</v>
      </c>
      <c r="AN20" s="7" t="n">
        <v>7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0</v>
      </c>
      <c r="AT20" s="7" t="n">
        <v>0</v>
      </c>
      <c r="AU20" s="7" t="n">
        <v>0</v>
      </c>
      <c r="AV20" s="7" t="n">
        <v>0</v>
      </c>
      <c r="AW20" s="7" t="n">
        <v>0</v>
      </c>
      <c r="AX20" s="7" t="n">
        <v>2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955.1875</v>
      </c>
      <c r="BQ20" s="7">
        <f>BO20/19*30</f>
        <v/>
      </c>
      <c r="BR20" s="7">
        <f>IFERROR(BL20/BE20,0)</f>
        <v/>
      </c>
    </row>
    <row r="21">
      <c r="A21" s="6" t="n">
        <v>11</v>
      </c>
      <c r="B21" s="6" t="inlineStr">
        <is>
          <t>2026-02-01</t>
        </is>
      </c>
      <c r="C21" s="6" t="inlineStr">
        <is>
          <t>ПТ</t>
        </is>
      </c>
      <c r="D21" s="6" t="inlineStr">
        <is>
          <t>Воробьев Владислав Викторович</t>
        </is>
      </c>
      <c r="E21" s="7" t="n">
        <v>26383.5</v>
      </c>
      <c r="F21" s="7" t="n">
        <v>24</v>
      </c>
      <c r="G21" s="7" t="n">
        <v>0</v>
      </c>
      <c r="H21" s="7" t="n">
        <v>0</v>
      </c>
      <c r="I21" s="7" t="n">
        <v>0</v>
      </c>
      <c r="J21" s="7" t="n">
        <v>18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20448</v>
      </c>
      <c r="P21" s="7" t="n">
        <v>18</v>
      </c>
      <c r="Q21" s="7" t="n">
        <v>0</v>
      </c>
      <c r="R21" s="7" t="n">
        <v>0</v>
      </c>
      <c r="S21" s="7" t="n">
        <v>0</v>
      </c>
      <c r="T21" s="7" t="n">
        <v>18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16068.5</v>
      </c>
      <c r="Z21" s="7" t="n">
        <v>16</v>
      </c>
      <c r="AA21" s="7" t="n">
        <v>0</v>
      </c>
      <c r="AB21" s="7" t="n">
        <v>0</v>
      </c>
      <c r="AC21" s="7" t="n">
        <v>0</v>
      </c>
      <c r="AD21" s="7" t="n">
        <v>18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0</v>
      </c>
      <c r="AJ21" s="7" t="n">
        <v>0</v>
      </c>
      <c r="AK21" s="7" t="n">
        <v>0</v>
      </c>
      <c r="AL21" s="7" t="n">
        <v>0</v>
      </c>
      <c r="AM21" s="7" t="n">
        <v>0</v>
      </c>
      <c r="AN21" s="7" t="n">
        <v>18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0</v>
      </c>
      <c r="AT21" s="7" t="n">
        <v>0</v>
      </c>
      <c r="AU21" s="7" t="n">
        <v>0</v>
      </c>
      <c r="AV21" s="7" t="n">
        <v>0</v>
      </c>
      <c r="AW21" s="7" t="n">
        <v>0</v>
      </c>
      <c r="AX21" s="7" t="n">
        <v>5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1122.361728395062</v>
      </c>
      <c r="BQ21" s="7">
        <f>BO21/19*30</f>
        <v/>
      </c>
      <c r="BR21" s="7">
        <f>IFERROR(BL21/BE21,0)</f>
        <v/>
      </c>
    </row>
    <row r="22">
      <c r="A22" s="6" t="n">
        <v>12</v>
      </c>
      <c r="B22" s="6" t="inlineStr">
        <is>
          <t>2026-02-01</t>
        </is>
      </c>
      <c r="C22" s="6" t="inlineStr">
        <is>
          <t>ПТ</t>
        </is>
      </c>
      <c r="D22" s="6" t="inlineStr">
        <is>
          <t>Глухова Дарья Алексеевна</t>
        </is>
      </c>
      <c r="E22" s="7" t="n">
        <v>18182.5</v>
      </c>
      <c r="F22" s="7" t="n">
        <v>16</v>
      </c>
      <c r="G22" s="7" t="n">
        <v>0</v>
      </c>
      <c r="H22" s="7" t="n">
        <v>0</v>
      </c>
      <c r="I22" s="7" t="n">
        <v>0</v>
      </c>
      <c r="J22" s="7" t="n">
        <v>13</v>
      </c>
      <c r="K22" s="7">
        <f>ROUND(J22*BP22/100,0)*100</f>
        <v/>
      </c>
      <c r="L22" s="7" t="n">
        <v>0</v>
      </c>
      <c r="M22" s="7">
        <f>E22-K22</f>
        <v/>
      </c>
      <c r="N22" s="7" t="n">
        <v>2</v>
      </c>
      <c r="O22" s="7" t="n">
        <v>19495</v>
      </c>
      <c r="P22" s="7" t="n">
        <v>17</v>
      </c>
      <c r="Q22" s="7" t="n">
        <v>0</v>
      </c>
      <c r="R22" s="7" t="n">
        <v>0</v>
      </c>
      <c r="S22" s="7" t="n">
        <v>0</v>
      </c>
      <c r="T22" s="7" t="n">
        <v>13</v>
      </c>
      <c r="U22" s="7">
        <f>ROUND(T22*BP22/100,0)*100</f>
        <v/>
      </c>
      <c r="V22" s="7" t="n">
        <v>0</v>
      </c>
      <c r="W22" s="7">
        <f>O22-U22</f>
        <v/>
      </c>
      <c r="X22" s="7" t="n">
        <v>2</v>
      </c>
      <c r="Y22" s="7" t="n">
        <v>14750.5</v>
      </c>
      <c r="Z22" s="7" t="n">
        <v>14</v>
      </c>
      <c r="AA22" s="7" t="n">
        <v>0</v>
      </c>
      <c r="AB22" s="7" t="n">
        <v>0</v>
      </c>
      <c r="AC22" s="7" t="n">
        <v>1</v>
      </c>
      <c r="AD22" s="7" t="n">
        <v>13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2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0</v>
      </c>
      <c r="AN22" s="7" t="n">
        <v>13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0</v>
      </c>
      <c r="AT22" s="7" t="n">
        <v>0</v>
      </c>
      <c r="AU22" s="7" t="n">
        <v>0</v>
      </c>
      <c r="AV22" s="7" t="n">
        <v>0</v>
      </c>
      <c r="AW22" s="7" t="n">
        <v>0</v>
      </c>
      <c r="AX22" s="7" t="n">
        <v>4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1094.684352941176</v>
      </c>
      <c r="BQ22" s="7">
        <f>BO22/19*30</f>
        <v/>
      </c>
      <c r="BR22" s="7">
        <f>IFERROR(BL22/BE22,0)</f>
        <v/>
      </c>
    </row>
    <row r="23">
      <c r="A23" s="6" t="n">
        <v>13</v>
      </c>
      <c r="B23" s="6" t="inlineStr">
        <is>
          <t>2026-02-01</t>
        </is>
      </c>
      <c r="C23" s="6" t="inlineStr">
        <is>
          <t>ПТ</t>
        </is>
      </c>
      <c r="D23" s="6" t="inlineStr">
        <is>
          <t>Градобоев Михаил Александрович</t>
        </is>
      </c>
      <c r="E23" s="7" t="n">
        <v>22479.84</v>
      </c>
      <c r="F23" s="7" t="n">
        <v>21</v>
      </c>
      <c r="G23" s="7" t="n">
        <v>0</v>
      </c>
      <c r="H23" s="7" t="n">
        <v>0</v>
      </c>
      <c r="I23" s="7" t="n">
        <v>0</v>
      </c>
      <c r="J23" s="7" t="n">
        <v>25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26157.33</v>
      </c>
      <c r="P23" s="7" t="n">
        <v>25</v>
      </c>
      <c r="Q23" s="7" t="n">
        <v>0</v>
      </c>
      <c r="R23" s="7" t="n">
        <v>0</v>
      </c>
      <c r="S23" s="7" t="n">
        <v>0</v>
      </c>
      <c r="T23" s="7" t="n">
        <v>25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11307.99</v>
      </c>
      <c r="Z23" s="7" t="n">
        <v>11</v>
      </c>
      <c r="AA23" s="7" t="n">
        <v>0</v>
      </c>
      <c r="AB23" s="7" t="n">
        <v>0</v>
      </c>
      <c r="AC23" s="7" t="n">
        <v>0</v>
      </c>
      <c r="AD23" s="7" t="n">
        <v>25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0</v>
      </c>
      <c r="AJ23" s="7" t="n">
        <v>0</v>
      </c>
      <c r="AK23" s="7" t="n">
        <v>0</v>
      </c>
      <c r="AL23" s="7" t="n">
        <v>0</v>
      </c>
      <c r="AM23" s="7" t="n">
        <v>0</v>
      </c>
      <c r="AN23" s="7" t="n">
        <v>25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0</v>
      </c>
      <c r="AT23" s="7" t="n">
        <v>0</v>
      </c>
      <c r="AU23" s="7" t="n">
        <v>0</v>
      </c>
      <c r="AV23" s="7" t="n">
        <v>0</v>
      </c>
      <c r="AW23" s="7" t="n">
        <v>0</v>
      </c>
      <c r="AX23" s="7" t="n">
        <v>7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1106.178415841584</v>
      </c>
      <c r="BQ23" s="7">
        <f>BO23/19*30</f>
        <v/>
      </c>
      <c r="BR23" s="7">
        <f>IFERROR(BL23/BE23,0)</f>
        <v/>
      </c>
    </row>
    <row r="24">
      <c r="A24" s="6" t="n">
        <v>14</v>
      </c>
      <c r="B24" s="6" t="inlineStr">
        <is>
          <t>2026-02-01</t>
        </is>
      </c>
      <c r="C24" s="6" t="inlineStr">
        <is>
          <t>ПТ</t>
        </is>
      </c>
      <c r="D24" s="6" t="inlineStr">
        <is>
          <t>Жвакин Данил Алексеевич</t>
        </is>
      </c>
      <c r="E24" s="7" t="n">
        <v>24645.75</v>
      </c>
      <c r="F24" s="7" t="n">
        <v>16</v>
      </c>
      <c r="G24" s="7" t="n">
        <v>0</v>
      </c>
      <c r="H24" s="7" t="n">
        <v>0</v>
      </c>
      <c r="I24" s="7" t="n">
        <v>1</v>
      </c>
      <c r="J24" s="7" t="n">
        <v>14</v>
      </c>
      <c r="K24" s="7">
        <f>ROUND(J24*BP24/100,0)*100</f>
        <v/>
      </c>
      <c r="L24" s="7" t="n">
        <v>0</v>
      </c>
      <c r="M24" s="7">
        <f>E24-K24</f>
        <v/>
      </c>
      <c r="N24" s="7" t="n">
        <v>2</v>
      </c>
      <c r="O24" s="7" t="n">
        <v>28748.5</v>
      </c>
      <c r="P24" s="7" t="n">
        <v>19</v>
      </c>
      <c r="Q24" s="7" t="n">
        <v>0</v>
      </c>
      <c r="R24" s="7" t="n">
        <v>0</v>
      </c>
      <c r="S24" s="7" t="n">
        <v>0</v>
      </c>
      <c r="T24" s="7" t="n">
        <v>14</v>
      </c>
      <c r="U24" s="7">
        <f>ROUND(T24*BP24/100,0)*100</f>
        <v/>
      </c>
      <c r="V24" s="7" t="n">
        <v>0</v>
      </c>
      <c r="W24" s="7">
        <f>O24-U24</f>
        <v/>
      </c>
      <c r="X24" s="7" t="n">
        <v>4</v>
      </c>
      <c r="Y24" s="7" t="n">
        <v>22544.38</v>
      </c>
      <c r="Z24" s="7" t="n">
        <v>16</v>
      </c>
      <c r="AA24" s="7" t="n">
        <v>0</v>
      </c>
      <c r="AB24" s="7" t="n">
        <v>0</v>
      </c>
      <c r="AC24" s="7" t="n">
        <v>0</v>
      </c>
      <c r="AD24" s="7" t="n">
        <v>14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1</v>
      </c>
      <c r="AI24" s="7" t="n">
        <v>0</v>
      </c>
      <c r="AJ24" s="7" t="n">
        <v>0</v>
      </c>
      <c r="AK24" s="7" t="n">
        <v>0</v>
      </c>
      <c r="AL24" s="7" t="n">
        <v>0</v>
      </c>
      <c r="AM24" s="7" t="n">
        <v>0</v>
      </c>
      <c r="AN24" s="7" t="n">
        <v>14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4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1677.36170212766</v>
      </c>
      <c r="BQ24" s="7">
        <f>BO24/19*30</f>
        <v/>
      </c>
      <c r="BR24" s="7">
        <f>IFERROR(BL24/BE24,0)</f>
        <v/>
      </c>
    </row>
    <row r="25">
      <c r="A25" s="6" t="n">
        <v>15</v>
      </c>
      <c r="B25" s="6" t="inlineStr">
        <is>
          <t>2026-02-01</t>
        </is>
      </c>
      <c r="C25" s="6" t="inlineStr">
        <is>
          <t>ПТ</t>
        </is>
      </c>
      <c r="D25" s="6" t="inlineStr">
        <is>
          <t>Косолапова Ираида Ивановна</t>
        </is>
      </c>
      <c r="E25" s="7" t="n">
        <v>32458.75</v>
      </c>
      <c r="F25" s="7" t="n">
        <v>24</v>
      </c>
      <c r="G25" s="7" t="n">
        <v>0</v>
      </c>
      <c r="H25" s="7" t="n">
        <v>0</v>
      </c>
      <c r="I25" s="7" t="n">
        <v>0</v>
      </c>
      <c r="J25" s="7" t="n">
        <v>26</v>
      </c>
      <c r="K25" s="7">
        <f>ROUND(J25*BP25/100,0)*100</f>
        <v/>
      </c>
      <c r="L25" s="7" t="n">
        <v>0</v>
      </c>
      <c r="M25" s="7">
        <f>E25-K25</f>
        <v/>
      </c>
      <c r="N25" s="7" t="n">
        <v>2</v>
      </c>
      <c r="O25" s="7" t="n">
        <v>33162.5</v>
      </c>
      <c r="P25" s="7" t="n">
        <v>24</v>
      </c>
      <c r="Q25" s="7" t="n">
        <v>0</v>
      </c>
      <c r="R25" s="7" t="n">
        <v>0</v>
      </c>
      <c r="S25" s="7" t="n">
        <v>1</v>
      </c>
      <c r="T25" s="7" t="n">
        <v>26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27282.5</v>
      </c>
      <c r="Z25" s="7" t="n">
        <v>20</v>
      </c>
      <c r="AA25" s="7" t="n">
        <v>0</v>
      </c>
      <c r="AB25" s="7" t="n">
        <v>0</v>
      </c>
      <c r="AC25" s="7" t="n">
        <v>0</v>
      </c>
      <c r="AD25" s="7" t="n">
        <v>26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4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26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0</v>
      </c>
      <c r="AT25" s="7" t="n">
        <v>0</v>
      </c>
      <c r="AU25" s="7" t="n">
        <v>0</v>
      </c>
      <c r="AV25" s="7" t="n">
        <v>0</v>
      </c>
      <c r="AW25" s="7" t="n">
        <v>0</v>
      </c>
      <c r="AX25" s="7" t="n">
        <v>7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1364.147321428571</v>
      </c>
      <c r="BQ25" s="7">
        <f>BO25/19*30</f>
        <v/>
      </c>
      <c r="BR25" s="7">
        <f>IFERROR(BL25/BE25,0)</f>
        <v/>
      </c>
    </row>
    <row r="26">
      <c r="A26" s="6" t="n">
        <v>16</v>
      </c>
      <c r="B26" s="6" t="inlineStr">
        <is>
          <t>2026-02-01</t>
        </is>
      </c>
      <c r="C26" s="6" t="inlineStr">
        <is>
          <t>ПТ</t>
        </is>
      </c>
      <c r="D26" s="6" t="inlineStr">
        <is>
          <t>Котикова Дарья Ивановна</t>
        </is>
      </c>
      <c r="E26" s="7" t="n">
        <v>19011.5</v>
      </c>
      <c r="F26" s="7" t="n">
        <v>24</v>
      </c>
      <c r="G26" s="7" t="n">
        <v>0</v>
      </c>
      <c r="H26" s="7" t="n">
        <v>0</v>
      </c>
      <c r="I26" s="7" t="n">
        <v>3</v>
      </c>
      <c r="J26" s="7" t="n">
        <v>9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21992</v>
      </c>
      <c r="P26" s="7" t="n">
        <v>25</v>
      </c>
      <c r="Q26" s="7" t="n">
        <v>0</v>
      </c>
      <c r="R26" s="7" t="n">
        <v>0</v>
      </c>
      <c r="S26" s="7" t="n">
        <v>2</v>
      </c>
      <c r="T26" s="7" t="n">
        <v>9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11235</v>
      </c>
      <c r="Z26" s="7" t="n">
        <v>14</v>
      </c>
      <c r="AA26" s="7" t="n">
        <v>0</v>
      </c>
      <c r="AB26" s="7" t="n">
        <v>0</v>
      </c>
      <c r="AC26" s="7" t="n">
        <v>1</v>
      </c>
      <c r="AD26" s="7" t="n">
        <v>9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9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3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875.3515037593985</v>
      </c>
      <c r="BQ26" s="7">
        <f>BO26/19*30</f>
        <v/>
      </c>
      <c r="BR26" s="7">
        <f>IFERROR(BL26/BE26,0)</f>
        <v/>
      </c>
    </row>
    <row r="27">
      <c r="A27" s="6" t="n">
        <v>17</v>
      </c>
      <c r="B27" s="6" t="inlineStr">
        <is>
          <t>2026-02-01</t>
        </is>
      </c>
      <c r="C27" s="6" t="inlineStr">
        <is>
          <t>ПТ</t>
        </is>
      </c>
      <c r="D27" s="6" t="inlineStr">
        <is>
          <t>Макарова Ольга Дмитриевна</t>
        </is>
      </c>
      <c r="E27" s="7" t="n">
        <v>40514</v>
      </c>
      <c r="F27" s="7" t="n">
        <v>36</v>
      </c>
      <c r="G27" s="7" t="n">
        <v>0</v>
      </c>
      <c r="H27" s="7" t="n">
        <v>0</v>
      </c>
      <c r="I27" s="7" t="n">
        <v>0</v>
      </c>
      <c r="J27" s="7" t="n">
        <v>25</v>
      </c>
      <c r="K27" s="7">
        <f>ROUND(J27*BP27/100,0)*100</f>
        <v/>
      </c>
      <c r="L27" s="7" t="n">
        <v>0</v>
      </c>
      <c r="M27" s="7">
        <f>E27-K27</f>
        <v/>
      </c>
      <c r="N27" s="7" t="n">
        <v>3</v>
      </c>
      <c r="O27" s="7" t="n">
        <v>32622</v>
      </c>
      <c r="P27" s="7" t="n">
        <v>28</v>
      </c>
      <c r="Q27" s="7" t="n">
        <v>0</v>
      </c>
      <c r="R27" s="7" t="n">
        <v>0</v>
      </c>
      <c r="S27" s="7" t="n">
        <v>0</v>
      </c>
      <c r="T27" s="7" t="n">
        <v>25</v>
      </c>
      <c r="U27" s="7">
        <f>ROUND(T27*BP27/100,0)*100</f>
        <v/>
      </c>
      <c r="V27" s="7" t="n">
        <v>0</v>
      </c>
      <c r="W27" s="7">
        <f>O27-U27</f>
        <v/>
      </c>
      <c r="X27" s="7" t="n">
        <v>3</v>
      </c>
      <c r="Y27" s="7" t="n">
        <v>23737</v>
      </c>
      <c r="Z27" s="7" t="n">
        <v>21</v>
      </c>
      <c r="AA27" s="7" t="n">
        <v>0</v>
      </c>
      <c r="AB27" s="7" t="n">
        <v>0</v>
      </c>
      <c r="AC27" s="7" t="n">
        <v>0</v>
      </c>
      <c r="AD27" s="7" t="n">
        <v>25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2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25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7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1218.310606060606</v>
      </c>
      <c r="BQ27" s="7">
        <f>BO27/19*30</f>
        <v/>
      </c>
      <c r="BR27" s="7">
        <f>IFERROR(BL27/BE27,0)</f>
        <v/>
      </c>
    </row>
    <row r="28">
      <c r="A28" s="6" t="n">
        <v>18</v>
      </c>
      <c r="B28" s="6" t="inlineStr">
        <is>
          <t>2026-02-01</t>
        </is>
      </c>
      <c r="C28" s="6" t="inlineStr">
        <is>
          <t>ПТ</t>
        </is>
      </c>
      <c r="D28" s="6" t="inlineStr">
        <is>
          <t>Морозова Юлия Сергеевна</t>
        </is>
      </c>
      <c r="E28" s="7" t="n">
        <v>19905.1</v>
      </c>
      <c r="F28" s="7" t="n">
        <v>16</v>
      </c>
      <c r="G28" s="7" t="n">
        <v>0</v>
      </c>
      <c r="H28" s="7" t="n">
        <v>0</v>
      </c>
      <c r="I28" s="7" t="n">
        <v>0</v>
      </c>
      <c r="J28" s="7" t="n">
        <v>25</v>
      </c>
      <c r="K28" s="7">
        <f>ROUND(J28*BP28/100,0)*100</f>
        <v/>
      </c>
      <c r="L28" s="7" t="n">
        <v>0</v>
      </c>
      <c r="M28" s="7">
        <f>E28-K28</f>
        <v/>
      </c>
      <c r="N28" s="7" t="n">
        <v>1</v>
      </c>
      <c r="O28" s="7" t="n">
        <v>0</v>
      </c>
      <c r="P28" s="7" t="n">
        <v>0</v>
      </c>
      <c r="Q28" s="7" t="n">
        <v>0</v>
      </c>
      <c r="R28" s="7" t="n">
        <v>0</v>
      </c>
      <c r="S28" s="7" t="n">
        <v>0</v>
      </c>
      <c r="T28" s="7" t="n">
        <v>25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0</v>
      </c>
      <c r="Z28" s="7" t="n">
        <v>0</v>
      </c>
      <c r="AA28" s="7" t="n">
        <v>0</v>
      </c>
      <c r="AB28" s="7" t="n">
        <v>0</v>
      </c>
      <c r="AC28" s="7" t="n">
        <v>0</v>
      </c>
      <c r="AD28" s="7" t="n">
        <v>25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0</v>
      </c>
      <c r="AJ28" s="7" t="n">
        <v>0</v>
      </c>
      <c r="AK28" s="7" t="n">
        <v>0</v>
      </c>
      <c r="AL28" s="7" t="n">
        <v>0</v>
      </c>
      <c r="AM28" s="7" t="n">
        <v>0</v>
      </c>
      <c r="AN28" s="7" t="n">
        <v>25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0</v>
      </c>
      <c r="AT28" s="7" t="n">
        <v>0</v>
      </c>
      <c r="AU28" s="7" t="n">
        <v>0</v>
      </c>
      <c r="AV28" s="7" t="n">
        <v>0</v>
      </c>
      <c r="AW28" s="7" t="n">
        <v>0</v>
      </c>
      <c r="AX28" s="7" t="n">
        <v>7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1266.3804</v>
      </c>
      <c r="BQ28" s="7">
        <f>BO28/19*30</f>
        <v/>
      </c>
      <c r="BR28" s="7">
        <f>IFERROR(BL28/BE28,0)</f>
        <v/>
      </c>
    </row>
    <row r="29">
      <c r="A29" s="6" t="n">
        <v>19</v>
      </c>
      <c r="B29" s="6" t="inlineStr">
        <is>
          <t>2026-02-01</t>
        </is>
      </c>
      <c r="C29" s="6" t="inlineStr">
        <is>
          <t>ПТ</t>
        </is>
      </c>
      <c r="D29" s="6" t="inlineStr">
        <is>
          <t>Нахаев Артем Валерьевич</t>
        </is>
      </c>
      <c r="E29" s="7" t="n">
        <v>7180</v>
      </c>
      <c r="F29" s="7" t="n">
        <v>8</v>
      </c>
      <c r="G29" s="7" t="n">
        <v>0</v>
      </c>
      <c r="H29" s="7" t="n">
        <v>0</v>
      </c>
      <c r="I29" s="7" t="n">
        <v>0</v>
      </c>
      <c r="J29" s="7" t="n">
        <v>14</v>
      </c>
      <c r="K29" s="7">
        <f>ROUND(J29*BP29/100,0)*100</f>
        <v/>
      </c>
      <c r="L29" s="7" t="n">
        <v>0</v>
      </c>
      <c r="M29" s="7">
        <f>E29-K29</f>
        <v/>
      </c>
      <c r="N29" s="7" t="n">
        <v>1</v>
      </c>
      <c r="O29" s="7" t="n">
        <v>9112.5</v>
      </c>
      <c r="P29" s="7" t="n">
        <v>9</v>
      </c>
      <c r="Q29" s="7" t="n">
        <v>0</v>
      </c>
      <c r="R29" s="7" t="n">
        <v>0</v>
      </c>
      <c r="S29" s="7" t="n">
        <v>0</v>
      </c>
      <c r="T29" s="7" t="n">
        <v>14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10561.5</v>
      </c>
      <c r="Z29" s="7" t="n">
        <v>11</v>
      </c>
      <c r="AA29" s="7" t="n">
        <v>0</v>
      </c>
      <c r="AB29" s="7" t="n">
        <v>0</v>
      </c>
      <c r="AC29" s="7" t="n">
        <v>1</v>
      </c>
      <c r="AD29" s="7" t="n">
        <v>14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2</v>
      </c>
      <c r="AI29" s="7" t="n">
        <v>0</v>
      </c>
      <c r="AJ29" s="7" t="n">
        <v>0</v>
      </c>
      <c r="AK29" s="7" t="n">
        <v>0</v>
      </c>
      <c r="AL29" s="7" t="n">
        <v>0</v>
      </c>
      <c r="AM29" s="7" t="n">
        <v>0</v>
      </c>
      <c r="AN29" s="7" t="n">
        <v>14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0</v>
      </c>
      <c r="AT29" s="7" t="n">
        <v>0</v>
      </c>
      <c r="AU29" s="7" t="n">
        <v>0</v>
      </c>
      <c r="AV29" s="7" t="n">
        <v>0</v>
      </c>
      <c r="AW29" s="7" t="n">
        <v>0</v>
      </c>
      <c r="AX29" s="7" t="n">
        <v>4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1225.112068965517</v>
      </c>
      <c r="BQ29" s="7">
        <f>BO29/19*30</f>
        <v/>
      </c>
      <c r="BR29" s="7">
        <f>IFERROR(BL29/BE29,0)</f>
        <v/>
      </c>
    </row>
    <row r="30">
      <c r="A30" s="6" t="n">
        <v>20</v>
      </c>
      <c r="B30" s="6" t="inlineStr">
        <is>
          <t>2026-02-01</t>
        </is>
      </c>
      <c r="C30" s="6" t="inlineStr">
        <is>
          <t>ПТ</t>
        </is>
      </c>
      <c r="D30" s="6" t="inlineStr">
        <is>
          <t>Небогатикова Дарья Алексеевна</t>
        </is>
      </c>
      <c r="E30" s="7" t="n">
        <v>0</v>
      </c>
      <c r="F30" s="7" t="n">
        <v>0</v>
      </c>
      <c r="G30" s="7" t="n">
        <v>0</v>
      </c>
      <c r="H30" s="7" t="n">
        <v>0</v>
      </c>
      <c r="I30" s="7" t="n">
        <v>0</v>
      </c>
      <c r="J30" s="7" t="n">
        <v>2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0</v>
      </c>
      <c r="P30" s="7" t="n">
        <v>0</v>
      </c>
      <c r="Q30" s="7" t="n">
        <v>0</v>
      </c>
      <c r="R30" s="7" t="n">
        <v>0</v>
      </c>
      <c r="S30" s="7" t="n">
        <v>0</v>
      </c>
      <c r="T30" s="7" t="n">
        <v>2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0</v>
      </c>
      <c r="Z30" s="7" t="n">
        <v>0</v>
      </c>
      <c r="AA30" s="7" t="n">
        <v>0</v>
      </c>
      <c r="AB30" s="7" t="n">
        <v>0</v>
      </c>
      <c r="AC30" s="7" t="n">
        <v>7</v>
      </c>
      <c r="AD30" s="7" t="n">
        <v>2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0</v>
      </c>
      <c r="AJ30" s="7" t="n">
        <v>0</v>
      </c>
      <c r="AK30" s="7" t="n">
        <v>0</v>
      </c>
      <c r="AL30" s="7" t="n">
        <v>0</v>
      </c>
      <c r="AM30" s="7" t="n">
        <v>0</v>
      </c>
      <c r="AN30" s="7" t="n">
        <v>2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0</v>
      </c>
      <c r="AT30" s="7" t="n">
        <v>0</v>
      </c>
      <c r="AU30" s="7" t="n">
        <v>0</v>
      </c>
      <c r="AV30" s="7" t="n">
        <v>0</v>
      </c>
      <c r="AW30" s="7" t="n">
        <v>0</v>
      </c>
      <c r="AX30" s="7" t="n">
        <v>0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0</v>
      </c>
      <c r="BQ30" s="7">
        <f>BO30/19*30</f>
        <v/>
      </c>
      <c r="BR30" s="7">
        <f>IFERROR(BL30/BE30,0)</f>
        <v/>
      </c>
    </row>
    <row r="31">
      <c r="A31" s="6" t="n">
        <v>21</v>
      </c>
      <c r="B31" s="6" t="inlineStr">
        <is>
          <t>2026-02-01</t>
        </is>
      </c>
      <c r="C31" s="6" t="inlineStr">
        <is>
          <t>ПТ</t>
        </is>
      </c>
      <c r="D31" s="6" t="inlineStr">
        <is>
          <t>Перевозчикова Любовь Александровна</t>
        </is>
      </c>
      <c r="E31" s="7" t="n">
        <v>3280</v>
      </c>
      <c r="F31" s="7" t="n">
        <v>3</v>
      </c>
      <c r="G31" s="7" t="n">
        <v>0</v>
      </c>
      <c r="H31" s="7" t="n">
        <v>0</v>
      </c>
      <c r="I31" s="7" t="n">
        <v>0</v>
      </c>
      <c r="J31" s="7" t="n">
        <v>24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16206.5</v>
      </c>
      <c r="P31" s="7" t="n">
        <v>15</v>
      </c>
      <c r="Q31" s="7" t="n">
        <v>0</v>
      </c>
      <c r="R31" s="7" t="n">
        <v>0</v>
      </c>
      <c r="S31" s="7" t="n">
        <v>0</v>
      </c>
      <c r="T31" s="7" t="n">
        <v>24</v>
      </c>
      <c r="U31" s="7">
        <f>ROUND(T31*BP31/100,0)*100</f>
        <v/>
      </c>
      <c r="V31" s="7" t="n">
        <v>0</v>
      </c>
      <c r="W31" s="7">
        <f>O31-U31</f>
        <v/>
      </c>
      <c r="X31" s="7" t="n">
        <v>1</v>
      </c>
      <c r="Y31" s="7" t="n">
        <v>15427.1</v>
      </c>
      <c r="Z31" s="7" t="n">
        <v>15</v>
      </c>
      <c r="AA31" s="7" t="n">
        <v>0</v>
      </c>
      <c r="AB31" s="7" t="n">
        <v>0</v>
      </c>
      <c r="AC31" s="7" t="n">
        <v>0</v>
      </c>
      <c r="AD31" s="7" t="n">
        <v>24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1</v>
      </c>
      <c r="AI31" s="7" t="n">
        <v>0</v>
      </c>
      <c r="AJ31" s="7" t="n">
        <v>0</v>
      </c>
      <c r="AK31" s="7" t="n">
        <v>0</v>
      </c>
      <c r="AL31" s="7" t="n">
        <v>0</v>
      </c>
      <c r="AM31" s="7" t="n">
        <v>0</v>
      </c>
      <c r="AN31" s="7" t="n">
        <v>24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0</v>
      </c>
      <c r="AX31" s="7" t="n">
        <v>7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1069.45652173913</v>
      </c>
      <c r="BQ31" s="7">
        <f>BO31/19*30</f>
        <v/>
      </c>
      <c r="BR31" s="7">
        <f>IFERROR(BL31/BE31,0)</f>
        <v/>
      </c>
    </row>
    <row r="32">
      <c r="A32" s="6" t="n">
        <v>22</v>
      </c>
      <c r="B32" s="6" t="inlineStr">
        <is>
          <t>2026-02-01</t>
        </is>
      </c>
      <c r="C32" s="6" t="inlineStr">
        <is>
          <t>ПТ</t>
        </is>
      </c>
      <c r="D32" s="6" t="inlineStr">
        <is>
          <t>Прилуков Виктор Алексеевич</t>
        </is>
      </c>
      <c r="E32" s="7" t="n">
        <v>18832</v>
      </c>
      <c r="F32" s="7" t="n">
        <v>17</v>
      </c>
      <c r="G32" s="7" t="n">
        <v>0</v>
      </c>
      <c r="H32" s="7" t="n">
        <v>0</v>
      </c>
      <c r="I32" s="7" t="n">
        <v>0</v>
      </c>
      <c r="J32" s="7" t="n">
        <v>12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13866</v>
      </c>
      <c r="P32" s="7" t="n">
        <v>13</v>
      </c>
      <c r="Q32" s="7" t="n">
        <v>0</v>
      </c>
      <c r="R32" s="7" t="n">
        <v>0</v>
      </c>
      <c r="S32" s="7" t="n">
        <v>0</v>
      </c>
      <c r="T32" s="7" t="n">
        <v>12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13177.5</v>
      </c>
      <c r="Z32" s="7" t="n">
        <v>12</v>
      </c>
      <c r="AA32" s="7" t="n">
        <v>0</v>
      </c>
      <c r="AB32" s="7" t="n">
        <v>0</v>
      </c>
      <c r="AC32" s="7" t="n">
        <v>0</v>
      </c>
      <c r="AD32" s="7" t="n">
        <v>12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0</v>
      </c>
      <c r="AJ32" s="7" t="n">
        <v>0</v>
      </c>
      <c r="AK32" s="7" t="n">
        <v>0</v>
      </c>
      <c r="AL32" s="7" t="n">
        <v>0</v>
      </c>
      <c r="AM32" s="7" t="n">
        <v>0</v>
      </c>
      <c r="AN32" s="7" t="n">
        <v>12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0</v>
      </c>
      <c r="AT32" s="7" t="n">
        <v>0</v>
      </c>
      <c r="AU32" s="7" t="n">
        <v>0</v>
      </c>
      <c r="AV32" s="7" t="n">
        <v>0</v>
      </c>
      <c r="AW32" s="7" t="n">
        <v>0</v>
      </c>
      <c r="AX32" s="7" t="n">
        <v>3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1077.795454545455</v>
      </c>
      <c r="BQ32" s="7">
        <f>BO32/19*30</f>
        <v/>
      </c>
      <c r="BR32" s="7">
        <f>IFERROR(BL32/BE32,0)</f>
        <v/>
      </c>
    </row>
    <row r="33">
      <c r="A33" s="6" t="n">
        <v>23</v>
      </c>
      <c r="B33" s="6" t="inlineStr">
        <is>
          <t>2026-02-01</t>
        </is>
      </c>
      <c r="C33" s="6" t="inlineStr">
        <is>
          <t>ПТ</t>
        </is>
      </c>
      <c r="D33" s="6" t="inlineStr">
        <is>
          <t>Раленский Владислав Витальевич</t>
        </is>
      </c>
      <c r="E33" s="7" t="n">
        <v>25202.94</v>
      </c>
      <c r="F33" s="7" t="n">
        <v>24</v>
      </c>
      <c r="G33" s="7" t="n">
        <v>0</v>
      </c>
      <c r="H33" s="7" t="n">
        <v>0</v>
      </c>
      <c r="I33" s="7" t="n">
        <v>0</v>
      </c>
      <c r="J33" s="7" t="n">
        <v>21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20066.44</v>
      </c>
      <c r="P33" s="7" t="n">
        <v>19</v>
      </c>
      <c r="Q33" s="7" t="n">
        <v>0</v>
      </c>
      <c r="R33" s="7" t="n">
        <v>0</v>
      </c>
      <c r="S33" s="7" t="n">
        <v>1</v>
      </c>
      <c r="T33" s="7" t="n">
        <v>21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19214.13</v>
      </c>
      <c r="Z33" s="7" t="n">
        <v>18</v>
      </c>
      <c r="AA33" s="7" t="n">
        <v>0</v>
      </c>
      <c r="AB33" s="7" t="n">
        <v>0</v>
      </c>
      <c r="AC33" s="7" t="n">
        <v>1</v>
      </c>
      <c r="AD33" s="7" t="n">
        <v>21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21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6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1088.324270833333</v>
      </c>
      <c r="BQ33" s="7">
        <f>BO33/19*30</f>
        <v/>
      </c>
      <c r="BR33" s="7">
        <f>IFERROR(BL33/BE33,0)</f>
        <v/>
      </c>
    </row>
    <row r="34">
      <c r="A34" s="6" t="n">
        <v>24</v>
      </c>
      <c r="B34" s="6" t="inlineStr">
        <is>
          <t>2026-02-01</t>
        </is>
      </c>
      <c r="C34" s="6" t="inlineStr">
        <is>
          <t>ПТ</t>
        </is>
      </c>
      <c r="D34" s="6" t="inlineStr">
        <is>
          <t>Симонов Дмитрий Андреевич</t>
        </is>
      </c>
      <c r="E34" s="7" t="n">
        <v>2155</v>
      </c>
      <c r="F34" s="7" t="n">
        <v>2</v>
      </c>
      <c r="G34" s="7" t="n">
        <v>0</v>
      </c>
      <c r="H34" s="7" t="n">
        <v>0</v>
      </c>
      <c r="I34" s="7" t="n">
        <v>3</v>
      </c>
      <c r="J34" s="7" t="n">
        <v>0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6465</v>
      </c>
      <c r="P34" s="7" t="n">
        <v>6</v>
      </c>
      <c r="Q34" s="7" t="n">
        <v>0</v>
      </c>
      <c r="R34" s="7" t="n">
        <v>0</v>
      </c>
      <c r="S34" s="7" t="n">
        <v>2</v>
      </c>
      <c r="T34" s="7" t="n">
        <v>0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14172.5</v>
      </c>
      <c r="Z34" s="7" t="n">
        <v>13</v>
      </c>
      <c r="AA34" s="7" t="n">
        <v>0</v>
      </c>
      <c r="AB34" s="7" t="n">
        <v>0</v>
      </c>
      <c r="AC34" s="7" t="n">
        <v>0</v>
      </c>
      <c r="AD34" s="7" t="n">
        <v>0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0</v>
      </c>
      <c r="AJ34" s="7" t="n">
        <v>0</v>
      </c>
      <c r="AK34" s="7" t="n">
        <v>0</v>
      </c>
      <c r="AL34" s="7" t="n">
        <v>0</v>
      </c>
      <c r="AM34" s="7" t="n">
        <v>0</v>
      </c>
      <c r="AN34" s="7" t="n">
        <v>0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0</v>
      </c>
      <c r="AT34" s="7" t="n">
        <v>0</v>
      </c>
      <c r="AU34" s="7" t="n">
        <v>0</v>
      </c>
      <c r="AV34" s="7" t="n">
        <v>0</v>
      </c>
      <c r="AW34" s="7" t="n">
        <v>0</v>
      </c>
      <c r="AX34" s="7" t="n">
        <v>0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269.375</v>
      </c>
      <c r="BQ34" s="7">
        <f>BO34/19*30</f>
        <v/>
      </c>
      <c r="BR34" s="7">
        <f>IFERROR(BL34/BE34,0)</f>
        <v/>
      </c>
    </row>
    <row r="35">
      <c r="A35" s="6" t="n">
        <v>25</v>
      </c>
      <c r="B35" s="6" t="inlineStr">
        <is>
          <t>2026-02-01</t>
        </is>
      </c>
      <c r="C35" s="6" t="inlineStr">
        <is>
          <t>ПТ</t>
        </is>
      </c>
      <c r="D35" s="6" t="inlineStr">
        <is>
          <t>Субботин Андрей Александрович</t>
        </is>
      </c>
      <c r="E35" s="7" t="n">
        <v>22237.5</v>
      </c>
      <c r="F35" s="7" t="n">
        <v>16</v>
      </c>
      <c r="G35" s="7" t="n">
        <v>0</v>
      </c>
      <c r="H35" s="7" t="n">
        <v>0</v>
      </c>
      <c r="I35" s="7" t="n">
        <v>0</v>
      </c>
      <c r="J35" s="7" t="n">
        <v>29</v>
      </c>
      <c r="K35" s="7">
        <f>ROUND(J35*BP35/100,0)*100</f>
        <v/>
      </c>
      <c r="L35" s="7" t="n">
        <v>0</v>
      </c>
      <c r="M35" s="7">
        <f>E35-K35</f>
        <v/>
      </c>
      <c r="N35" s="7" t="n">
        <v>0</v>
      </c>
      <c r="O35" s="7" t="n">
        <v>12610</v>
      </c>
      <c r="P35" s="7" t="n">
        <v>9</v>
      </c>
      <c r="Q35" s="7" t="n">
        <v>0</v>
      </c>
      <c r="R35" s="7" t="n">
        <v>0</v>
      </c>
      <c r="S35" s="7" t="n">
        <v>0</v>
      </c>
      <c r="T35" s="7" t="n">
        <v>29</v>
      </c>
      <c r="U35" s="7">
        <f>ROUND(T35*BP35/100,0)*100</f>
        <v/>
      </c>
      <c r="V35" s="7" t="n">
        <v>0</v>
      </c>
      <c r="W35" s="7">
        <f>O35-U35</f>
        <v/>
      </c>
      <c r="X35" s="7" t="n">
        <v>0</v>
      </c>
      <c r="Y35" s="7" t="n">
        <v>21621</v>
      </c>
      <c r="Z35" s="7" t="n">
        <v>17</v>
      </c>
      <c r="AA35" s="7" t="n">
        <v>0</v>
      </c>
      <c r="AB35" s="7" t="n">
        <v>0</v>
      </c>
      <c r="AC35" s="7" t="n">
        <v>0</v>
      </c>
      <c r="AD35" s="7" t="n">
        <v>29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0</v>
      </c>
      <c r="AI35" s="7" t="n">
        <v>0</v>
      </c>
      <c r="AJ35" s="7" t="n">
        <v>0</v>
      </c>
      <c r="AK35" s="7" t="n">
        <v>0</v>
      </c>
      <c r="AL35" s="7" t="n">
        <v>0</v>
      </c>
      <c r="AM35" s="7" t="n">
        <v>0</v>
      </c>
      <c r="AN35" s="7" t="n">
        <v>29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0</v>
      </c>
      <c r="AT35" s="7" t="n">
        <v>0</v>
      </c>
      <c r="AU35" s="7" t="n">
        <v>0</v>
      </c>
      <c r="AV35" s="7" t="n">
        <v>0</v>
      </c>
      <c r="AW35" s="7" t="n">
        <v>0</v>
      </c>
      <c r="AX35" s="7" t="n">
        <v>8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1308.308928571429</v>
      </c>
      <c r="BQ35" s="7">
        <f>BO35/19*30</f>
        <v/>
      </c>
      <c r="BR35" s="7">
        <f>IFERROR(BL35/BE35,0)</f>
        <v/>
      </c>
    </row>
    <row r="36">
      <c r="A36" s="6" t="n">
        <v>26</v>
      </c>
      <c r="B36" s="6" t="inlineStr">
        <is>
          <t>2026-02-01</t>
        </is>
      </c>
      <c r="C36" s="6" t="inlineStr">
        <is>
          <t>ПТ</t>
        </is>
      </c>
      <c r="D36" s="6" t="inlineStr">
        <is>
          <t>Федоров Александр Максимович</t>
        </is>
      </c>
      <c r="E36" s="7" t="n">
        <v>30009</v>
      </c>
      <c r="F36" s="7" t="n">
        <v>29</v>
      </c>
      <c r="G36" s="7" t="n">
        <v>0</v>
      </c>
      <c r="H36" s="7" t="n">
        <v>0</v>
      </c>
      <c r="I36" s="7" t="n">
        <v>0</v>
      </c>
      <c r="J36" s="7" t="n">
        <v>25</v>
      </c>
      <c r="K36" s="7">
        <f>ROUND(J36*BP36/100,0)*100</f>
        <v/>
      </c>
      <c r="L36" s="7" t="n">
        <v>0</v>
      </c>
      <c r="M36" s="7">
        <f>E36-K36</f>
        <v/>
      </c>
      <c r="N36" s="7" t="n">
        <v>2</v>
      </c>
      <c r="O36" s="7" t="n">
        <v>30747</v>
      </c>
      <c r="P36" s="7" t="n">
        <v>30</v>
      </c>
      <c r="Q36" s="7" t="n">
        <v>0</v>
      </c>
      <c r="R36" s="7" t="n">
        <v>0</v>
      </c>
      <c r="S36" s="7" t="n">
        <v>0</v>
      </c>
      <c r="T36" s="7" t="n">
        <v>25</v>
      </c>
      <c r="U36" s="7">
        <f>ROUND(T36*BP36/100,0)*100</f>
        <v/>
      </c>
      <c r="V36" s="7" t="n">
        <v>0</v>
      </c>
      <c r="W36" s="7">
        <f>O36-U36</f>
        <v/>
      </c>
      <c r="X36" s="7" t="n">
        <v>2</v>
      </c>
      <c r="Y36" s="7" t="n">
        <v>24035</v>
      </c>
      <c r="Z36" s="7" t="n">
        <v>25</v>
      </c>
      <c r="AA36" s="7" t="n">
        <v>0</v>
      </c>
      <c r="AB36" s="7" t="n">
        <v>0</v>
      </c>
      <c r="AC36" s="7" t="n">
        <v>0</v>
      </c>
      <c r="AD36" s="7" t="n">
        <v>25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1</v>
      </c>
      <c r="AI36" s="7" t="n">
        <v>0</v>
      </c>
      <c r="AJ36" s="7" t="n">
        <v>0</v>
      </c>
      <c r="AK36" s="7" t="n">
        <v>0</v>
      </c>
      <c r="AL36" s="7" t="n">
        <v>0</v>
      </c>
      <c r="AM36" s="7" t="n">
        <v>0</v>
      </c>
      <c r="AN36" s="7" t="n">
        <v>25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0</v>
      </c>
      <c r="AT36" s="7" t="n">
        <v>0</v>
      </c>
      <c r="AU36" s="7" t="n">
        <v>0</v>
      </c>
      <c r="AV36" s="7" t="n">
        <v>0</v>
      </c>
      <c r="AW36" s="7" t="n">
        <v>0</v>
      </c>
      <c r="AX36" s="7" t="n">
        <v>7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1099.660305343511</v>
      </c>
      <c r="BQ36" s="7">
        <f>BO36/19*30</f>
        <v/>
      </c>
      <c r="BR36" s="7">
        <f>IFERROR(BL36/BE36,0)</f>
        <v/>
      </c>
    </row>
    <row r="37">
      <c r="A37" s="6" t="n">
        <v>27</v>
      </c>
      <c r="B37" s="6" t="inlineStr">
        <is>
          <t>2026-02-01</t>
        </is>
      </c>
      <c r="C37" s="6" t="inlineStr">
        <is>
          <t>ПТ</t>
        </is>
      </c>
      <c r="D37" s="6" t="inlineStr">
        <is>
          <t>Шаймухаметова Гулина Флусовна</t>
        </is>
      </c>
      <c r="E37" s="7" t="n">
        <v>30144.5</v>
      </c>
      <c r="F37" s="7" t="n">
        <v>28</v>
      </c>
      <c r="G37" s="7" t="n">
        <v>0</v>
      </c>
      <c r="H37" s="7" t="n">
        <v>0</v>
      </c>
      <c r="I37" s="7" t="n">
        <v>4</v>
      </c>
      <c r="J37" s="7" t="n">
        <v>5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22927.16</v>
      </c>
      <c r="P37" s="7" t="n">
        <v>22</v>
      </c>
      <c r="Q37" s="7" t="n">
        <v>0</v>
      </c>
      <c r="R37" s="7" t="n">
        <v>0</v>
      </c>
      <c r="S37" s="7" t="n">
        <v>1</v>
      </c>
      <c r="T37" s="7" t="n">
        <v>5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21257.5</v>
      </c>
      <c r="Z37" s="7" t="n">
        <v>20</v>
      </c>
      <c r="AA37" s="7" t="n">
        <v>0</v>
      </c>
      <c r="AB37" s="7" t="n">
        <v>0</v>
      </c>
      <c r="AC37" s="7" t="n">
        <v>1</v>
      </c>
      <c r="AD37" s="7" t="n">
        <v>5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0</v>
      </c>
      <c r="AJ37" s="7" t="n">
        <v>0</v>
      </c>
      <c r="AK37" s="7" t="n">
        <v>0</v>
      </c>
      <c r="AL37" s="7" t="n">
        <v>0</v>
      </c>
      <c r="AM37" s="7" t="n">
        <v>0</v>
      </c>
      <c r="AN37" s="7" t="n">
        <v>5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0</v>
      </c>
      <c r="AT37" s="7" t="n">
        <v>0</v>
      </c>
      <c r="AU37" s="7" t="n">
        <v>0</v>
      </c>
      <c r="AV37" s="7" t="n">
        <v>0</v>
      </c>
      <c r="AW37" s="7" t="n">
        <v>0</v>
      </c>
      <c r="AX37" s="7" t="n">
        <v>2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879.4821505376344</v>
      </c>
      <c r="BQ37" s="7">
        <f>BO37/19*30</f>
        <v/>
      </c>
      <c r="BR37" s="7">
        <f>IFERROR(BL37/BE37,0)</f>
        <v/>
      </c>
    </row>
    <row r="38">
      <c r="A38" s="6" t="n">
        <v>28</v>
      </c>
      <c r="B38" s="6" t="inlineStr">
        <is>
          <t>2026-02-01</t>
        </is>
      </c>
      <c r="C38" s="6" t="inlineStr">
        <is>
          <t>ПТ</t>
        </is>
      </c>
      <c r="D38" s="6" t="inlineStr">
        <is>
          <t>Шамшурин Данил Алексеевич</t>
        </is>
      </c>
      <c r="E38" s="7" t="n">
        <v>1107</v>
      </c>
      <c r="F38" s="7" t="n">
        <v>1</v>
      </c>
      <c r="G38" s="7" t="n">
        <v>0</v>
      </c>
      <c r="H38" s="7" t="n">
        <v>0</v>
      </c>
      <c r="I38" s="7" t="n">
        <v>2</v>
      </c>
      <c r="J38" s="7" t="n">
        <v>2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5436.5</v>
      </c>
      <c r="P38" s="7" t="n">
        <v>5</v>
      </c>
      <c r="Q38" s="7" t="n">
        <v>0</v>
      </c>
      <c r="R38" s="7" t="n">
        <v>0</v>
      </c>
      <c r="S38" s="7" t="n">
        <v>0</v>
      </c>
      <c r="T38" s="7" t="n">
        <v>2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1107</v>
      </c>
      <c r="Z38" s="7" t="n">
        <v>1</v>
      </c>
      <c r="AA38" s="7" t="n">
        <v>0</v>
      </c>
      <c r="AB38" s="7" t="n">
        <v>0</v>
      </c>
      <c r="AC38" s="7" t="n">
        <v>1</v>
      </c>
      <c r="AD38" s="7" t="n">
        <v>2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0</v>
      </c>
      <c r="AJ38" s="7" t="n">
        <v>0</v>
      </c>
      <c r="AK38" s="7" t="n">
        <v>0</v>
      </c>
      <c r="AL38" s="7" t="n">
        <v>0</v>
      </c>
      <c r="AM38" s="7" t="n">
        <v>0</v>
      </c>
      <c r="AN38" s="7" t="n">
        <v>2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0</v>
      </c>
      <c r="AT38" s="7" t="n">
        <v>0</v>
      </c>
      <c r="AU38" s="7" t="n">
        <v>0</v>
      </c>
      <c r="AV38" s="7" t="n">
        <v>0</v>
      </c>
      <c r="AW38" s="7" t="n">
        <v>0</v>
      </c>
      <c r="AX38" s="7" t="n">
        <v>1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736.9242424242424</v>
      </c>
      <c r="BQ38" s="7">
        <f>BO38/19*30</f>
        <v/>
      </c>
      <c r="BR38" s="7">
        <f>IFERROR(BL38/BE38,0)</f>
        <v/>
      </c>
    </row>
    <row r="39">
      <c r="A39" s="6" t="n">
        <v>29</v>
      </c>
      <c r="B39" s="6" t="inlineStr">
        <is>
          <t>2026-02-01</t>
        </is>
      </c>
      <c r="C39" s="6" t="inlineStr">
        <is>
          <t>ПТ</t>
        </is>
      </c>
      <c r="D39" s="6" t="inlineStr">
        <is>
          <t>Шамшурина Наталья Александровна</t>
        </is>
      </c>
      <c r="E39" s="7" t="n">
        <v>18242.45</v>
      </c>
      <c r="F39" s="7" t="n">
        <v>14</v>
      </c>
      <c r="G39" s="7" t="n">
        <v>6160</v>
      </c>
      <c r="H39" s="7" t="n">
        <v>7</v>
      </c>
      <c r="I39" s="7" t="n">
        <v>0</v>
      </c>
      <c r="J39" s="7" t="n">
        <v>21</v>
      </c>
      <c r="K39" s="7">
        <f>ROUND(J39*BP39/100,0)*100</f>
        <v/>
      </c>
      <c r="L39" s="7" t="n">
        <v>0</v>
      </c>
      <c r="M39" s="7">
        <f>E39-K39</f>
        <v/>
      </c>
      <c r="N39" s="7" t="n">
        <v>3</v>
      </c>
      <c r="O39" s="7" t="n">
        <v>15954.55</v>
      </c>
      <c r="P39" s="7" t="n">
        <v>12</v>
      </c>
      <c r="Q39" s="7" t="n">
        <v>2615</v>
      </c>
      <c r="R39" s="7" t="n">
        <v>3</v>
      </c>
      <c r="S39" s="7" t="n">
        <v>0</v>
      </c>
      <c r="T39" s="7" t="n">
        <v>21</v>
      </c>
      <c r="U39" s="7">
        <f>ROUND(T39*BP39/100,0)*100</f>
        <v/>
      </c>
      <c r="V39" s="7" t="n">
        <v>0</v>
      </c>
      <c r="W39" s="7">
        <f>O39-U39</f>
        <v/>
      </c>
      <c r="X39" s="7" t="n">
        <v>1</v>
      </c>
      <c r="Y39" s="7" t="n">
        <v>12657</v>
      </c>
      <c r="Z39" s="7" t="n">
        <v>9</v>
      </c>
      <c r="AA39" s="7" t="n">
        <v>5280</v>
      </c>
      <c r="AB39" s="7" t="n">
        <v>6</v>
      </c>
      <c r="AC39" s="7" t="n">
        <v>0</v>
      </c>
      <c r="AD39" s="7" t="n">
        <v>21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3</v>
      </c>
      <c r="AI39" s="7" t="n">
        <v>0</v>
      </c>
      <c r="AJ39" s="7" t="n">
        <v>0</v>
      </c>
      <c r="AK39" s="7" t="n">
        <v>0</v>
      </c>
      <c r="AL39" s="7" t="n">
        <v>0</v>
      </c>
      <c r="AM39" s="7" t="n">
        <v>0</v>
      </c>
      <c r="AN39" s="7" t="n">
        <v>21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0</v>
      </c>
      <c r="AS39" s="7" t="n">
        <v>0</v>
      </c>
      <c r="AT39" s="7" t="n">
        <v>0</v>
      </c>
      <c r="AU39" s="7" t="n">
        <v>0</v>
      </c>
      <c r="AV39" s="7" t="n">
        <v>0</v>
      </c>
      <c r="AW39" s="7" t="n">
        <v>0</v>
      </c>
      <c r="AX39" s="7" t="n">
        <v>6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1408.480208333333</v>
      </c>
      <c r="BQ39" s="7">
        <f>BO39/19*30</f>
        <v/>
      </c>
      <c r="BR39" s="7">
        <f>IFERROR(BL39/BE39,0)</f>
        <v/>
      </c>
    </row>
    <row r="40">
      <c r="A40" s="6" t="n">
        <v>30</v>
      </c>
      <c r="B40" s="6" t="inlineStr">
        <is>
          <t>2026-02-01</t>
        </is>
      </c>
      <c r="C40" s="6" t="inlineStr">
        <is>
          <t>ПТ</t>
        </is>
      </c>
      <c r="D40" s="6" t="inlineStr">
        <is>
          <t>Шитова Татьяна Петровна</t>
        </is>
      </c>
      <c r="E40" s="7" t="n">
        <v>3530</v>
      </c>
      <c r="F40" s="7" t="n">
        <v>3</v>
      </c>
      <c r="G40" s="7" t="n">
        <v>0</v>
      </c>
      <c r="H40" s="7" t="n">
        <v>0</v>
      </c>
      <c r="I40" s="7" t="n">
        <v>0</v>
      </c>
      <c r="J40" s="7" t="n">
        <v>7</v>
      </c>
      <c r="K40" s="7">
        <f>ROUND(J40*BP40/100,0)*100</f>
        <v/>
      </c>
      <c r="L40" s="7" t="n">
        <v>0</v>
      </c>
      <c r="M40" s="7">
        <f>E40-K40</f>
        <v/>
      </c>
      <c r="N40" s="7" t="n">
        <v>0</v>
      </c>
      <c r="O40" s="7" t="n">
        <v>2380</v>
      </c>
      <c r="P40" s="7" t="n">
        <v>2</v>
      </c>
      <c r="Q40" s="7" t="n">
        <v>0</v>
      </c>
      <c r="R40" s="7" t="n">
        <v>0</v>
      </c>
      <c r="S40" s="7" t="n">
        <v>0</v>
      </c>
      <c r="T40" s="7" t="n">
        <v>7</v>
      </c>
      <c r="U40" s="7">
        <f>ROUND(T40*BP40/100,0)*100</f>
        <v/>
      </c>
      <c r="V40" s="7" t="n">
        <v>0</v>
      </c>
      <c r="W40" s="7">
        <f>O40-U40</f>
        <v/>
      </c>
      <c r="X40" s="7" t="n">
        <v>0</v>
      </c>
      <c r="Y40" s="7" t="n">
        <v>0</v>
      </c>
      <c r="Z40" s="7" t="n">
        <v>0</v>
      </c>
      <c r="AA40" s="7" t="n">
        <v>0</v>
      </c>
      <c r="AB40" s="7" t="n">
        <v>0</v>
      </c>
      <c r="AC40" s="7" t="n">
        <v>0</v>
      </c>
      <c r="AD40" s="7" t="n">
        <v>7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0</v>
      </c>
      <c r="AJ40" s="7" t="n">
        <v>0</v>
      </c>
      <c r="AK40" s="7" t="n">
        <v>0</v>
      </c>
      <c r="AL40" s="7" t="n">
        <v>0</v>
      </c>
      <c r="AM40" s="7" t="n">
        <v>0</v>
      </c>
      <c r="AN40" s="7" t="n">
        <v>7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0</v>
      </c>
      <c r="AT40" s="7" t="n">
        <v>0</v>
      </c>
      <c r="AU40" s="7" t="n">
        <v>0</v>
      </c>
      <c r="AV40" s="7" t="n">
        <v>0</v>
      </c>
      <c r="AW40" s="7" t="n">
        <v>0</v>
      </c>
      <c r="AX40" s="7" t="n">
        <v>2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0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1133.903225806452</v>
      </c>
      <c r="BQ40" s="7">
        <f>BO40/19*30</f>
        <v/>
      </c>
      <c r="BR40" s="7">
        <f>IFERROR(BL40/BE40,0)</f>
        <v/>
      </c>
    </row>
    <row r="41">
      <c r="A41" s="8" t="n"/>
      <c r="B41" s="8" t="n"/>
      <c r="C41" s="8" t="n"/>
      <c r="D41" s="8" t="inlineStr">
        <is>
          <t>Итого ТЗ</t>
        </is>
      </c>
      <c r="E41" s="9">
        <f>SUM(E20:E40)</f>
        <v/>
      </c>
      <c r="F41" s="9">
        <f>SUM(F20:F40)</f>
        <v/>
      </c>
      <c r="G41" s="9">
        <f>SUM(G20:G40)</f>
        <v/>
      </c>
      <c r="H41" s="9">
        <f>SUM(H20:H40)</f>
        <v/>
      </c>
      <c r="I41" s="9">
        <f>SUM(I20:I40)</f>
        <v/>
      </c>
      <c r="J41" s="9">
        <f>SUM(J20:J40)</f>
        <v/>
      </c>
      <c r="K41" s="9">
        <f>SUM(K20:K40)</f>
        <v/>
      </c>
      <c r="L41" s="9">
        <f>SUM(L20:L40)</f>
        <v/>
      </c>
      <c r="M41" s="9">
        <f>SUM(M20:M40)</f>
        <v/>
      </c>
      <c r="N41" s="9">
        <f>SUM(N20:N40)</f>
        <v/>
      </c>
      <c r="O41" s="9">
        <f>SUM(O20:O40)</f>
        <v/>
      </c>
      <c r="P41" s="9">
        <f>SUM(P20:P40)</f>
        <v/>
      </c>
      <c r="Q41" s="9">
        <f>SUM(Q20:Q40)</f>
        <v/>
      </c>
      <c r="R41" s="9">
        <f>SUM(R20:R40)</f>
        <v/>
      </c>
      <c r="S41" s="9">
        <f>SUM(S20:S40)</f>
        <v/>
      </c>
      <c r="T41" s="9">
        <f>SUM(T20:T40)</f>
        <v/>
      </c>
      <c r="U41" s="9">
        <f>SUM(U20:U40)</f>
        <v/>
      </c>
      <c r="V41" s="9">
        <f>SUM(V20:V40)</f>
        <v/>
      </c>
      <c r="W41" s="9">
        <f>SUM(W20:W40)</f>
        <v/>
      </c>
      <c r="X41" s="9">
        <f>SUM(X20:X40)</f>
        <v/>
      </c>
      <c r="Y41" s="9">
        <f>SUM(Y20:Y40)</f>
        <v/>
      </c>
      <c r="Z41" s="9">
        <f>SUM(Z20:Z40)</f>
        <v/>
      </c>
      <c r="AA41" s="9">
        <f>SUM(AA20:AA40)</f>
        <v/>
      </c>
      <c r="AB41" s="9">
        <f>SUM(AB20:AB40)</f>
        <v/>
      </c>
      <c r="AC41" s="9">
        <f>SUM(AC20:AC40)</f>
        <v/>
      </c>
      <c r="AD41" s="9">
        <f>SUM(AD20:AD40)</f>
        <v/>
      </c>
      <c r="AE41" s="9">
        <f>SUM(AE20:AE40)</f>
        <v/>
      </c>
      <c r="AF41" s="9">
        <f>SUM(AF20:AF40)</f>
        <v/>
      </c>
      <c r="AG41" s="9">
        <f>SUM(AG20:AG40)</f>
        <v/>
      </c>
      <c r="AH41" s="9">
        <f>SUM(AH20:AH40)</f>
        <v/>
      </c>
      <c r="AI41" s="9">
        <f>SUM(AI20:AI40)</f>
        <v/>
      </c>
      <c r="AJ41" s="9">
        <f>SUM(AJ20:AJ40)</f>
        <v/>
      </c>
      <c r="AK41" s="9">
        <f>SUM(AK20:AK40)</f>
        <v/>
      </c>
      <c r="AL41" s="9">
        <f>SUM(AL20:AL40)</f>
        <v/>
      </c>
      <c r="AM41" s="9">
        <f>SUM(AM20:AM40)</f>
        <v/>
      </c>
      <c r="AN41" s="9">
        <f>SUM(AN20:AN40)</f>
        <v/>
      </c>
      <c r="AO41" s="9">
        <f>SUM(AO20:AO40)</f>
        <v/>
      </c>
      <c r="AP41" s="9">
        <f>SUM(AP20:AP40)</f>
        <v/>
      </c>
      <c r="AQ41" s="9">
        <f>SUM(AQ20:AQ40)</f>
        <v/>
      </c>
      <c r="AR41" s="9">
        <f>SUM(AR20:AR40)</f>
        <v/>
      </c>
      <c r="AS41" s="9">
        <f>SUM(AS20:AS40)</f>
        <v/>
      </c>
      <c r="AT41" s="9">
        <f>SUM(AT20:AT40)</f>
        <v/>
      </c>
      <c r="AU41" s="9">
        <f>SUM(AU20:AU40)</f>
        <v/>
      </c>
      <c r="AV41" s="9">
        <f>SUM(AV20:AV40)</f>
        <v/>
      </c>
      <c r="AW41" s="9">
        <f>SUM(AW20:AW40)</f>
        <v/>
      </c>
      <c r="AX41" s="9">
        <f>SUM(AX20:AX40)</f>
        <v/>
      </c>
      <c r="AY41" s="9">
        <f>SUM(AY20:AY40)</f>
        <v/>
      </c>
      <c r="AZ41" s="9">
        <f>SUM(AZ20:AZ40)</f>
        <v/>
      </c>
      <c r="BA41" s="9">
        <f>SUM(BA20:BA40)</f>
        <v/>
      </c>
      <c r="BB41" s="9">
        <f>SUM(BB20:BB40)</f>
        <v/>
      </c>
      <c r="BC41" s="9">
        <f>SUM(BC20:BC40)</f>
        <v/>
      </c>
      <c r="BD41" s="9">
        <f>SUM(BD20:BD40)</f>
        <v/>
      </c>
      <c r="BE41" s="9">
        <f>SUM(BE20:BE40)</f>
        <v/>
      </c>
      <c r="BF41" s="9">
        <f>SUM(BF20:BF40)</f>
        <v/>
      </c>
      <c r="BG41" s="9">
        <f>SUM(BG20:BG40)</f>
        <v/>
      </c>
      <c r="BH41" s="9">
        <f>SUM(BH20:BH40)</f>
        <v/>
      </c>
      <c r="BI41" s="9">
        <f>SUM(BI20:BI40)</f>
        <v/>
      </c>
      <c r="BJ41" s="9">
        <f>SUM(BJ20:BJ40)</f>
        <v/>
      </c>
      <c r="BK41" s="9">
        <f>SUM(BK20:BK40)</f>
        <v/>
      </c>
      <c r="BL41" s="9">
        <f>SUM(BL20:BL40)</f>
        <v/>
      </c>
      <c r="BM41" s="9">
        <f>SUM(BM20:BM40)</f>
        <v/>
      </c>
      <c r="BN41" s="9">
        <f>SUM(BN20:BN40)</f>
        <v/>
      </c>
      <c r="BO41" s="9">
        <f>SUM(BO20:BO40)</f>
        <v/>
      </c>
      <c r="BP41" s="9">
        <f>IFERROR(BK41/BD41,0)</f>
        <v/>
      </c>
      <c r="BQ41" s="9">
        <f>BO41/19*30</f>
        <v/>
      </c>
      <c r="BR41" s="9">
        <f>IFERROR(BL41/BE41,0)</f>
        <v/>
      </c>
    </row>
    <row r="43">
      <c r="A43" s="5" t="n"/>
      <c r="B43" s="5" t="n"/>
      <c r="C43" s="5" t="n"/>
      <c r="D43" s="5" t="inlineStr">
        <is>
          <t>ГРУППОВЫЕ ПРОГРАММЫ</t>
        </is>
      </c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  <c r="BF43" s="5" t="n"/>
      <c r="BG43" s="5" t="n"/>
      <c r="BH43" s="5" t="n"/>
      <c r="BI43" s="5" t="n"/>
      <c r="BJ43" s="5" t="n"/>
      <c r="BK43" s="5" t="n"/>
      <c r="BL43" s="5" t="n"/>
      <c r="BM43" s="5" t="n"/>
      <c r="BN43" s="5" t="n"/>
      <c r="BO43" s="5" t="n"/>
      <c r="BP43" s="5" t="n"/>
      <c r="BQ43" s="5" t="n"/>
      <c r="BR43" s="5" t="n"/>
    </row>
    <row r="44">
      <c r="A44" s="4" t="inlineStr">
        <is>
          <t>№</t>
        </is>
      </c>
      <c r="B44" s="4" t="inlineStr">
        <is>
          <t>Дата начала</t>
        </is>
      </c>
      <c r="C44" s="4" t="inlineStr">
        <is>
          <t>Статус</t>
        </is>
      </c>
      <c r="D44" s="4" t="inlineStr">
        <is>
          <t>ФИО</t>
        </is>
      </c>
      <c r="E44" s="4" t="inlineStr">
        <is>
          <t>Факт $ из 1С</t>
        </is>
      </c>
      <c r="F44" s="4" t="inlineStr">
        <is>
          <t>Факт ПТ</t>
        </is>
      </c>
      <c r="G44" s="4" t="inlineStr">
        <is>
          <t>Факт $ МГ/секции</t>
        </is>
      </c>
      <c r="H44" s="4" t="inlineStr">
        <is>
          <t>Факт МГ/секции</t>
        </is>
      </c>
      <c r="I44" s="4" t="inlineStr">
        <is>
          <t>Факт ВПТ</t>
        </is>
      </c>
      <c r="J44" s="4" t="inlineStr">
        <is>
          <t>Тех. задание ПТ</t>
        </is>
      </c>
      <c r="K44" s="4" t="inlineStr">
        <is>
          <t>Тех задание $</t>
        </is>
      </c>
      <c r="L44" s="4" t="inlineStr">
        <is>
          <t>Тех. задание ВПТ</t>
        </is>
      </c>
      <c r="M44" s="4" t="inlineStr">
        <is>
          <t>Разница ПТ $</t>
        </is>
      </c>
      <c r="N44" s="4" t="inlineStr">
        <is>
          <t>Факт СПЛИТ</t>
        </is>
      </c>
      <c r="O44" s="4" t="inlineStr">
        <is>
          <t>Факт $ из 1С</t>
        </is>
      </c>
      <c r="P44" s="4" t="inlineStr">
        <is>
          <t>Факт ПТ</t>
        </is>
      </c>
      <c r="Q44" s="4" t="inlineStr">
        <is>
          <t>Факт $ МГ/секции</t>
        </is>
      </c>
      <c r="R44" s="4" t="inlineStr">
        <is>
          <t>Факт МГ/секции</t>
        </is>
      </c>
      <c r="S44" s="4" t="inlineStr">
        <is>
          <t>Факт ВПТ</t>
        </is>
      </c>
      <c r="T44" s="4" t="inlineStr">
        <is>
          <t>Тех. задание ПТ</t>
        </is>
      </c>
      <c r="U44" s="4" t="inlineStr">
        <is>
          <t>Тех задание $</t>
        </is>
      </c>
      <c r="V44" s="4" t="inlineStr">
        <is>
          <t>Тех. задание ВПТ</t>
        </is>
      </c>
      <c r="W44" s="4" t="inlineStr">
        <is>
          <t>Разница ПТ $</t>
        </is>
      </c>
      <c r="X44" s="4" t="inlineStr">
        <is>
          <t>Факт СПЛИТ</t>
        </is>
      </c>
      <c r="Y44" s="4" t="inlineStr">
        <is>
          <t>Факт $ из 1С</t>
        </is>
      </c>
      <c r="Z44" s="4" t="inlineStr">
        <is>
          <t>Факт ПТ</t>
        </is>
      </c>
      <c r="AA44" s="4" t="inlineStr">
        <is>
          <t>Факт $ МГ/секции</t>
        </is>
      </c>
      <c r="AB44" s="4" t="inlineStr">
        <is>
          <t>Факт МГ/секции</t>
        </is>
      </c>
      <c r="AC44" s="4" t="inlineStr">
        <is>
          <t>Факт ВПТ</t>
        </is>
      </c>
      <c r="AD44" s="4" t="inlineStr">
        <is>
          <t>Тех. задание ПТ</t>
        </is>
      </c>
      <c r="AE44" s="4" t="inlineStr">
        <is>
          <t>Тех задание $</t>
        </is>
      </c>
      <c r="AF44" s="4" t="inlineStr">
        <is>
          <t>Тех. задание ВПТ</t>
        </is>
      </c>
      <c r="AG44" s="4" t="inlineStr">
        <is>
          <t>Разница ПТ $</t>
        </is>
      </c>
      <c r="AH44" s="4" t="inlineStr">
        <is>
          <t>Факт СПЛИТ</t>
        </is>
      </c>
      <c r="AI44" s="4" t="inlineStr">
        <is>
          <t>Факт $ из 1С</t>
        </is>
      </c>
      <c r="AJ44" s="4" t="inlineStr">
        <is>
          <t>Факт ПТ</t>
        </is>
      </c>
      <c r="AK44" s="4" t="inlineStr">
        <is>
          <t>Факт $ МГ/секции</t>
        </is>
      </c>
      <c r="AL44" s="4" t="inlineStr">
        <is>
          <t>Факт МГ/секции</t>
        </is>
      </c>
      <c r="AM44" s="4" t="inlineStr">
        <is>
          <t>Факт ВПТ</t>
        </is>
      </c>
      <c r="AN44" s="4" t="inlineStr">
        <is>
          <t>Тех. задание ПТ</t>
        </is>
      </c>
      <c r="AO44" s="4" t="inlineStr">
        <is>
          <t>Тех задание $</t>
        </is>
      </c>
      <c r="AP44" s="4" t="inlineStr">
        <is>
          <t>Тех. задание ВПТ</t>
        </is>
      </c>
      <c r="AQ44" s="4" t="inlineStr">
        <is>
          <t>Разница ПТ $</t>
        </is>
      </c>
      <c r="AR44" s="4" t="inlineStr">
        <is>
          <t>Факт СПЛИТ</t>
        </is>
      </c>
      <c r="AS44" s="4" t="inlineStr">
        <is>
          <t>Факт $ из 1С</t>
        </is>
      </c>
      <c r="AT44" s="4" t="inlineStr">
        <is>
          <t>Факт ПТ</t>
        </is>
      </c>
      <c r="AU44" s="4" t="inlineStr">
        <is>
          <t>Факт $ МГ/секции</t>
        </is>
      </c>
      <c r="AV44" s="4" t="inlineStr">
        <is>
          <t>Факт МГ/секции</t>
        </is>
      </c>
      <c r="AW44" s="4" t="inlineStr">
        <is>
          <t>Факт ВПТ</t>
        </is>
      </c>
      <c r="AX44" s="4" t="inlineStr">
        <is>
          <t>Тех. задание ПТ</t>
        </is>
      </c>
      <c r="AY44" s="4" t="inlineStr">
        <is>
          <t>Тех задание $</t>
        </is>
      </c>
      <c r="AZ44" s="4" t="inlineStr">
        <is>
          <t>Тех. задание ВПТ</t>
        </is>
      </c>
      <c r="BA44" s="4" t="inlineStr">
        <is>
          <t>Разница ПТ $</t>
        </is>
      </c>
      <c r="BB44" s="4" t="inlineStr">
        <is>
          <t>Факт СПЛИТ</t>
        </is>
      </c>
      <c r="BC44" s="4" t="inlineStr"/>
      <c r="BD44" s="4" t="inlineStr">
        <is>
          <t>Тех. задание ПТ</t>
        </is>
      </c>
      <c r="BE44" s="4" t="inlineStr">
        <is>
          <t>Факт ПТ</t>
        </is>
      </c>
      <c r="BF44" s="4" t="inlineStr">
        <is>
          <t>Факт СПЛИТ</t>
        </is>
      </c>
      <c r="BG44" s="4" t="inlineStr">
        <is>
          <t>Тех. задание ВПТ</t>
        </is>
      </c>
      <c r="BH44" s="4" t="inlineStr">
        <is>
          <t>Факт ВПТ</t>
        </is>
      </c>
      <c r="BI44" s="4" t="inlineStr">
        <is>
          <t>Тех. задание</t>
        </is>
      </c>
      <c r="BJ44" s="4" t="inlineStr">
        <is>
          <t>Факт</t>
        </is>
      </c>
      <c r="BK44" s="4" t="inlineStr">
        <is>
          <t>Тех задание $</t>
        </is>
      </c>
      <c r="BL44" s="4" t="inlineStr">
        <is>
          <t>Факт ПТ 1С $</t>
        </is>
      </c>
      <c r="BM44" s="4" t="inlineStr">
        <is>
          <t>Факт МГ/секции 1С $</t>
        </is>
      </c>
      <c r="BN44" s="4" t="inlineStr">
        <is>
          <t>Прочие услуги $</t>
        </is>
      </c>
      <c r="BO44" s="4" t="inlineStr">
        <is>
          <t>Факт общий $</t>
        </is>
      </c>
      <c r="BP44" s="4" t="inlineStr">
        <is>
          <t>Средняя стоимость ПТ прошлого месяца $</t>
        </is>
      </c>
      <c r="BQ44" s="4" t="inlineStr">
        <is>
          <t>Ранрейт $</t>
        </is>
      </c>
      <c r="BR44" s="4" t="inlineStr">
        <is>
          <t>Средняя стоимость ПТ на новый месяц</t>
        </is>
      </c>
    </row>
    <row r="45">
      <c r="A45" s="6" t="n">
        <v>31</v>
      </c>
      <c r="B45" s="6" t="inlineStr">
        <is>
          <t>2026-02-01</t>
        </is>
      </c>
      <c r="C45" s="6" t="inlineStr">
        <is>
          <t>ПТ</t>
        </is>
      </c>
      <c r="D45" s="6" t="inlineStr">
        <is>
          <t>Козлова Марина Валерьевна</t>
        </is>
      </c>
      <c r="E45" s="7" t="n">
        <v>10596.5</v>
      </c>
      <c r="F45" s="7" t="n">
        <v>10</v>
      </c>
      <c r="G45" s="7" t="n">
        <v>4142.5</v>
      </c>
      <c r="H45" s="7" t="n">
        <v>6</v>
      </c>
      <c r="I45" s="7" t="n">
        <v>0</v>
      </c>
      <c r="J45" s="7" t="n">
        <v>28</v>
      </c>
      <c r="K45" s="7">
        <f>ROUND(J45*BP45/100,0)*100</f>
        <v/>
      </c>
      <c r="L45" s="7" t="n">
        <v>0</v>
      </c>
      <c r="M45" s="7">
        <f>E45-K45</f>
        <v/>
      </c>
      <c r="N45" s="7" t="n">
        <v>1</v>
      </c>
      <c r="O45" s="7" t="n">
        <v>7442.5</v>
      </c>
      <c r="P45" s="7" t="n">
        <v>7</v>
      </c>
      <c r="Q45" s="7" t="n">
        <v>11763.75</v>
      </c>
      <c r="R45" s="7" t="n">
        <v>18</v>
      </c>
      <c r="S45" s="7" t="n">
        <v>0</v>
      </c>
      <c r="T45" s="7" t="n">
        <v>28</v>
      </c>
      <c r="U45" s="7">
        <f>ROUND(T45*BP45/100,0)*100</f>
        <v/>
      </c>
      <c r="V45" s="7" t="n">
        <v>0</v>
      </c>
      <c r="W45" s="7">
        <f>O45-U45</f>
        <v/>
      </c>
      <c r="X45" s="7" t="n">
        <v>1</v>
      </c>
      <c r="Y45" s="7" t="n">
        <v>2135.5</v>
      </c>
      <c r="Z45" s="7" t="n">
        <v>2</v>
      </c>
      <c r="AA45" s="7" t="n">
        <v>5611.25</v>
      </c>
      <c r="AB45" s="7" t="n">
        <v>9</v>
      </c>
      <c r="AC45" s="7" t="n">
        <v>0</v>
      </c>
      <c r="AD45" s="7" t="n">
        <v>28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1</v>
      </c>
      <c r="AI45" s="7" t="n">
        <v>0</v>
      </c>
      <c r="AJ45" s="7" t="n">
        <v>0</v>
      </c>
      <c r="AK45" s="7" t="n">
        <v>0</v>
      </c>
      <c r="AL45" s="7" t="n">
        <v>0</v>
      </c>
      <c r="AM45" s="7" t="n">
        <v>0</v>
      </c>
      <c r="AN45" s="7" t="n">
        <v>28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0</v>
      </c>
      <c r="AT45" s="7" t="n">
        <v>0</v>
      </c>
      <c r="AU45" s="7" t="n">
        <v>0</v>
      </c>
      <c r="AV45" s="7" t="n">
        <v>0</v>
      </c>
      <c r="AW45" s="7" t="n">
        <v>0</v>
      </c>
      <c r="AX45" s="7" t="n">
        <v>8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734.6003521126761</v>
      </c>
      <c r="BQ45" s="7">
        <f>BO45/19*30</f>
        <v/>
      </c>
      <c r="BR45" s="7">
        <f>IFERROR(BL45/BE45,0)</f>
        <v/>
      </c>
    </row>
    <row r="46">
      <c r="A46" s="6" t="n">
        <v>32</v>
      </c>
      <c r="B46" s="6" t="inlineStr">
        <is>
          <t>2026-02-01</t>
        </is>
      </c>
      <c r="C46" s="6" t="inlineStr">
        <is>
          <t>ПТ</t>
        </is>
      </c>
      <c r="D46" s="6" t="inlineStr">
        <is>
          <t>Перевощикова Анастасия Александровна</t>
        </is>
      </c>
      <c r="E46" s="7" t="n">
        <v>5439</v>
      </c>
      <c r="F46" s="7" t="n">
        <v>4</v>
      </c>
      <c r="G46" s="7" t="n">
        <v>4983.75</v>
      </c>
      <c r="H46" s="7" t="n">
        <v>7</v>
      </c>
      <c r="I46" s="7" t="n">
        <v>0</v>
      </c>
      <c r="J46" s="7" t="n">
        <v>12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8005</v>
      </c>
      <c r="P46" s="7" t="n">
        <v>6</v>
      </c>
      <c r="Q46" s="7" t="n">
        <v>4253.75</v>
      </c>
      <c r="R46" s="7" t="n">
        <v>6</v>
      </c>
      <c r="S46" s="7" t="n">
        <v>0</v>
      </c>
      <c r="T46" s="7" t="n">
        <v>12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8005</v>
      </c>
      <c r="Z46" s="7" t="n">
        <v>6</v>
      </c>
      <c r="AA46" s="7" t="n">
        <v>4496.25</v>
      </c>
      <c r="AB46" s="7" t="n">
        <v>6</v>
      </c>
      <c r="AC46" s="7" t="n">
        <v>1</v>
      </c>
      <c r="AD46" s="7" t="n">
        <v>12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0</v>
      </c>
      <c r="AJ46" s="7" t="n">
        <v>0</v>
      </c>
      <c r="AK46" s="7" t="n">
        <v>0</v>
      </c>
      <c r="AL46" s="7" t="n">
        <v>0</v>
      </c>
      <c r="AM46" s="7" t="n">
        <v>0</v>
      </c>
      <c r="AN46" s="7" t="n">
        <v>12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0</v>
      </c>
      <c r="AT46" s="7" t="n">
        <v>0</v>
      </c>
      <c r="AU46" s="7" t="n">
        <v>0</v>
      </c>
      <c r="AV46" s="7" t="n">
        <v>0</v>
      </c>
      <c r="AW46" s="7" t="n">
        <v>0</v>
      </c>
      <c r="AX46" s="7" t="n">
        <v>3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953.8135593220339</v>
      </c>
      <c r="BQ46" s="7">
        <f>BO46/19*30</f>
        <v/>
      </c>
      <c r="BR46" s="7">
        <f>IFERROR(BL46/BE46,0)</f>
        <v/>
      </c>
    </row>
    <row r="47">
      <c r="A47" s="6" t="n">
        <v>33</v>
      </c>
      <c r="B47" s="6" t="inlineStr">
        <is>
          <t>2026-02-01</t>
        </is>
      </c>
      <c r="C47" s="6" t="inlineStr">
        <is>
          <t>ПТ</t>
        </is>
      </c>
      <c r="D47" s="6" t="inlineStr">
        <is>
          <t>Перевощикова Марина Юрьевна</t>
        </is>
      </c>
      <c r="E47" s="7" t="n">
        <v>9842.5</v>
      </c>
      <c r="F47" s="7" t="n">
        <v>9</v>
      </c>
      <c r="G47" s="7" t="n">
        <v>0</v>
      </c>
      <c r="H47" s="7" t="n">
        <v>0</v>
      </c>
      <c r="I47" s="7" t="n">
        <v>1</v>
      </c>
      <c r="J47" s="7" t="n">
        <v>10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4405</v>
      </c>
      <c r="P47" s="7" t="n">
        <v>4</v>
      </c>
      <c r="Q47" s="7" t="n">
        <v>0</v>
      </c>
      <c r="R47" s="7" t="n">
        <v>0</v>
      </c>
      <c r="S47" s="7" t="n">
        <v>1</v>
      </c>
      <c r="T47" s="7" t="n">
        <v>10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5390</v>
      </c>
      <c r="Z47" s="7" t="n">
        <v>5</v>
      </c>
      <c r="AA47" s="7" t="n">
        <v>0</v>
      </c>
      <c r="AB47" s="7" t="n">
        <v>0</v>
      </c>
      <c r="AC47" s="7" t="n">
        <v>0</v>
      </c>
      <c r="AD47" s="7" t="n">
        <v>10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0</v>
      </c>
      <c r="AJ47" s="7" t="n">
        <v>0</v>
      </c>
      <c r="AK47" s="7" t="n">
        <v>0</v>
      </c>
      <c r="AL47" s="7" t="n">
        <v>0</v>
      </c>
      <c r="AM47" s="7" t="n">
        <v>0</v>
      </c>
      <c r="AN47" s="7" t="n">
        <v>10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0</v>
      </c>
      <c r="AT47" s="7" t="n">
        <v>0</v>
      </c>
      <c r="AU47" s="7" t="n">
        <v>0</v>
      </c>
      <c r="AV47" s="7" t="n">
        <v>0</v>
      </c>
      <c r="AW47" s="7" t="n">
        <v>0</v>
      </c>
      <c r="AX47" s="7" t="n">
        <v>3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1091.306818181818</v>
      </c>
      <c r="BQ47" s="7">
        <f>BO47/19*30</f>
        <v/>
      </c>
      <c r="BR47" s="7">
        <f>IFERROR(BL47/BE47,0)</f>
        <v/>
      </c>
    </row>
    <row r="48">
      <c r="A48" s="6" t="n">
        <v>34</v>
      </c>
      <c r="B48" s="6" t="inlineStr">
        <is>
          <t>2026-02-01</t>
        </is>
      </c>
      <c r="C48" s="6" t="inlineStr">
        <is>
          <t>ПТ</t>
        </is>
      </c>
      <c r="D48" s="6" t="inlineStr">
        <is>
          <t>Сентябов Дмитрий Григорьевич</t>
        </is>
      </c>
      <c r="E48" s="7" t="n">
        <v>0</v>
      </c>
      <c r="F48" s="7" t="n">
        <v>0</v>
      </c>
      <c r="G48" s="7" t="n">
        <v>0</v>
      </c>
      <c r="H48" s="7" t="n">
        <v>0</v>
      </c>
      <c r="I48" s="7" t="n">
        <v>0</v>
      </c>
      <c r="J48" s="7" t="n">
        <v>2</v>
      </c>
      <c r="K48" s="7">
        <f>ROUND(J48*BP48/100,0)*100</f>
        <v/>
      </c>
      <c r="L48" s="7" t="n">
        <v>0</v>
      </c>
      <c r="M48" s="7">
        <f>E48-K48</f>
        <v/>
      </c>
      <c r="N48" s="7" t="n">
        <v>0</v>
      </c>
      <c r="O48" s="7" t="n">
        <v>0</v>
      </c>
      <c r="P48" s="7" t="n">
        <v>0</v>
      </c>
      <c r="Q48" s="7" t="n">
        <v>0</v>
      </c>
      <c r="R48" s="7" t="n">
        <v>0</v>
      </c>
      <c r="S48" s="7" t="n">
        <v>0</v>
      </c>
      <c r="T48" s="7" t="n">
        <v>2</v>
      </c>
      <c r="U48" s="7">
        <f>ROUND(T48*BP48/100,0)*100</f>
        <v/>
      </c>
      <c r="V48" s="7" t="n">
        <v>0</v>
      </c>
      <c r="W48" s="7">
        <f>O48-U48</f>
        <v/>
      </c>
      <c r="X48" s="7" t="n">
        <v>0</v>
      </c>
      <c r="Y48" s="7" t="n">
        <v>0</v>
      </c>
      <c r="Z48" s="7" t="n">
        <v>0</v>
      </c>
      <c r="AA48" s="7" t="n">
        <v>0</v>
      </c>
      <c r="AB48" s="7" t="n">
        <v>0</v>
      </c>
      <c r="AC48" s="7" t="n">
        <v>0</v>
      </c>
      <c r="AD48" s="7" t="n">
        <v>2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0</v>
      </c>
      <c r="AI48" s="7" t="n">
        <v>0</v>
      </c>
      <c r="AJ48" s="7" t="n">
        <v>0</v>
      </c>
      <c r="AK48" s="7" t="n">
        <v>0</v>
      </c>
      <c r="AL48" s="7" t="n">
        <v>0</v>
      </c>
      <c r="AM48" s="7" t="n">
        <v>0</v>
      </c>
      <c r="AN48" s="7" t="n">
        <v>2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0</v>
      </c>
      <c r="AS48" s="7" t="n">
        <v>0</v>
      </c>
      <c r="AT48" s="7" t="n">
        <v>0</v>
      </c>
      <c r="AU48" s="7" t="n">
        <v>0</v>
      </c>
      <c r="AV48" s="7" t="n">
        <v>0</v>
      </c>
      <c r="AW48" s="7" t="n">
        <v>0</v>
      </c>
      <c r="AX48" s="7" t="n">
        <v>0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1047.5</v>
      </c>
      <c r="BQ48" s="7">
        <f>BO48/19*30</f>
        <v/>
      </c>
      <c r="BR48" s="7">
        <f>IFERROR(BL48/BE48,0)</f>
        <v/>
      </c>
    </row>
    <row r="49">
      <c r="A49" s="6" t="n">
        <v>35</v>
      </c>
      <c r="B49" s="6" t="inlineStr">
        <is>
          <t>2026-02-01</t>
        </is>
      </c>
      <c r="C49" s="6" t="inlineStr">
        <is>
          <t>ПТ</t>
        </is>
      </c>
      <c r="D49" s="6" t="inlineStr">
        <is>
          <t>Смирнова Татьяна Ивановна</t>
        </is>
      </c>
      <c r="E49" s="7" t="n">
        <v>6575.62</v>
      </c>
      <c r="F49" s="7" t="n">
        <v>4</v>
      </c>
      <c r="G49" s="7" t="n">
        <v>0</v>
      </c>
      <c r="H49" s="7" t="n">
        <v>0</v>
      </c>
      <c r="I49" s="7" t="n">
        <v>0</v>
      </c>
      <c r="J49" s="7" t="n">
        <v>4</v>
      </c>
      <c r="K49" s="7">
        <f>ROUND(J49*BP49/100,0)*100</f>
        <v/>
      </c>
      <c r="L49" s="7" t="n">
        <v>0</v>
      </c>
      <c r="M49" s="7">
        <f>E49-K49</f>
        <v/>
      </c>
      <c r="N49" s="7" t="n">
        <v>0</v>
      </c>
      <c r="O49" s="7" t="n">
        <v>3405</v>
      </c>
      <c r="P49" s="7" t="n">
        <v>2</v>
      </c>
      <c r="Q49" s="7" t="n">
        <v>0</v>
      </c>
      <c r="R49" s="7" t="n">
        <v>0</v>
      </c>
      <c r="S49" s="7" t="n">
        <v>1</v>
      </c>
      <c r="T49" s="7" t="n">
        <v>4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3368.75</v>
      </c>
      <c r="Z49" s="7" t="n">
        <v>2</v>
      </c>
      <c r="AA49" s="7" t="n">
        <v>0</v>
      </c>
      <c r="AB49" s="7" t="n">
        <v>0</v>
      </c>
      <c r="AC49" s="7" t="n">
        <v>0</v>
      </c>
      <c r="AD49" s="7" t="n">
        <v>4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0</v>
      </c>
      <c r="AI49" s="7" t="n">
        <v>0</v>
      </c>
      <c r="AJ49" s="7" t="n">
        <v>0</v>
      </c>
      <c r="AK49" s="7" t="n">
        <v>0</v>
      </c>
      <c r="AL49" s="7" t="n">
        <v>0</v>
      </c>
      <c r="AM49" s="7" t="n">
        <v>0</v>
      </c>
      <c r="AN49" s="7" t="n">
        <v>4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0</v>
      </c>
      <c r="AT49" s="7" t="n">
        <v>0</v>
      </c>
      <c r="AU49" s="7" t="n">
        <v>0</v>
      </c>
      <c r="AV49" s="7" t="n">
        <v>0</v>
      </c>
      <c r="AW49" s="7" t="n">
        <v>0</v>
      </c>
      <c r="AX49" s="7" t="n">
        <v>1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1403.094</v>
      </c>
      <c r="BQ49" s="7">
        <f>BO49/19*30</f>
        <v/>
      </c>
      <c r="BR49" s="7">
        <f>IFERROR(BL49/BE49,0)</f>
        <v/>
      </c>
    </row>
    <row r="50">
      <c r="A50" s="6" t="n">
        <v>36</v>
      </c>
      <c r="B50" s="6" t="inlineStr">
        <is>
          <t>2026-02-01</t>
        </is>
      </c>
      <c r="C50" s="6" t="inlineStr">
        <is>
          <t>ПТ</t>
        </is>
      </c>
      <c r="D50" s="6" t="inlineStr">
        <is>
          <t>Широбокова Юлия Витальевна</t>
        </is>
      </c>
      <c r="E50" s="7" t="n">
        <v>49548.4</v>
      </c>
      <c r="F50" s="7" t="n">
        <v>39</v>
      </c>
      <c r="G50" s="7" t="n">
        <v>0</v>
      </c>
      <c r="H50" s="7" t="n">
        <v>0</v>
      </c>
      <c r="I50" s="7" t="n">
        <v>1</v>
      </c>
      <c r="J50" s="7" t="n">
        <v>30</v>
      </c>
      <c r="K50" s="7">
        <f>ROUND(J50*BP50/100,0)*100</f>
        <v/>
      </c>
      <c r="L50" s="7" t="n">
        <v>0</v>
      </c>
      <c r="M50" s="7">
        <f>E50-K50</f>
        <v/>
      </c>
      <c r="N50" s="7" t="n">
        <v>4</v>
      </c>
      <c r="O50" s="7" t="n">
        <v>56458.2</v>
      </c>
      <c r="P50" s="7" t="n">
        <v>44</v>
      </c>
      <c r="Q50" s="7" t="n">
        <v>0</v>
      </c>
      <c r="R50" s="7" t="n">
        <v>0</v>
      </c>
      <c r="S50" s="7" t="n">
        <v>0</v>
      </c>
      <c r="T50" s="7" t="n">
        <v>30</v>
      </c>
      <c r="U50" s="7">
        <f>ROUND(T50*BP50/100,0)*100</f>
        <v/>
      </c>
      <c r="V50" s="7" t="n">
        <v>0</v>
      </c>
      <c r="W50" s="7">
        <f>O50-U50</f>
        <v/>
      </c>
      <c r="X50" s="7" t="n">
        <v>4</v>
      </c>
      <c r="Y50" s="7" t="n">
        <v>46215.8</v>
      </c>
      <c r="Z50" s="7" t="n">
        <v>36</v>
      </c>
      <c r="AA50" s="7" t="n">
        <v>0</v>
      </c>
      <c r="AB50" s="7" t="n">
        <v>0</v>
      </c>
      <c r="AC50" s="7" t="n">
        <v>0</v>
      </c>
      <c r="AD50" s="7" t="n">
        <v>30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3</v>
      </c>
      <c r="AI50" s="7" t="n">
        <v>0</v>
      </c>
      <c r="AJ50" s="7" t="n">
        <v>0</v>
      </c>
      <c r="AK50" s="7" t="n">
        <v>0</v>
      </c>
      <c r="AL50" s="7" t="n">
        <v>0</v>
      </c>
      <c r="AM50" s="7" t="n">
        <v>0</v>
      </c>
      <c r="AN50" s="7" t="n">
        <v>30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0</v>
      </c>
      <c r="AS50" s="7" t="n">
        <v>0</v>
      </c>
      <c r="AT50" s="7" t="n">
        <v>0</v>
      </c>
      <c r="AU50" s="7" t="n">
        <v>0</v>
      </c>
      <c r="AV50" s="7" t="n">
        <v>0</v>
      </c>
      <c r="AW50" s="7" t="n">
        <v>0</v>
      </c>
      <c r="AX50" s="7" t="n">
        <v>8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1320.360759493671</v>
      </c>
      <c r="BQ50" s="7">
        <f>BO50/19*30</f>
        <v/>
      </c>
      <c r="BR50" s="7">
        <f>IFERROR(BL50/BE50,0)</f>
        <v/>
      </c>
    </row>
    <row r="51">
      <c r="A51" s="8" t="n"/>
      <c r="B51" s="8" t="n"/>
      <c r="C51" s="8" t="n"/>
      <c r="D51" s="8" t="inlineStr">
        <is>
          <t>Итого ГП</t>
        </is>
      </c>
      <c r="E51" s="9">
        <f>SUM(E45:E50)</f>
        <v/>
      </c>
      <c r="F51" s="9">
        <f>SUM(F45:F50)</f>
        <v/>
      </c>
      <c r="G51" s="9">
        <f>SUM(G45:G50)</f>
        <v/>
      </c>
      <c r="H51" s="9">
        <f>SUM(H45:H50)</f>
        <v/>
      </c>
      <c r="I51" s="9">
        <f>SUM(I45:I50)</f>
        <v/>
      </c>
      <c r="J51" s="9">
        <f>SUM(J45:J50)</f>
        <v/>
      </c>
      <c r="K51" s="9">
        <f>SUM(K45:K50)</f>
        <v/>
      </c>
      <c r="L51" s="9">
        <f>SUM(L45:L50)</f>
        <v/>
      </c>
      <c r="M51" s="9">
        <f>SUM(M45:M50)</f>
        <v/>
      </c>
      <c r="N51" s="9">
        <f>SUM(N45:N50)</f>
        <v/>
      </c>
      <c r="O51" s="9">
        <f>SUM(O45:O50)</f>
        <v/>
      </c>
      <c r="P51" s="9">
        <f>SUM(P45:P50)</f>
        <v/>
      </c>
      <c r="Q51" s="9">
        <f>SUM(Q45:Q50)</f>
        <v/>
      </c>
      <c r="R51" s="9">
        <f>SUM(R45:R50)</f>
        <v/>
      </c>
      <c r="S51" s="9">
        <f>SUM(S45:S50)</f>
        <v/>
      </c>
      <c r="T51" s="9">
        <f>SUM(T45:T50)</f>
        <v/>
      </c>
      <c r="U51" s="9">
        <f>SUM(U45:U50)</f>
        <v/>
      </c>
      <c r="V51" s="9">
        <f>SUM(V45:V50)</f>
        <v/>
      </c>
      <c r="W51" s="9">
        <f>SUM(W45:W50)</f>
        <v/>
      </c>
      <c r="X51" s="9">
        <f>SUM(X45:X50)</f>
        <v/>
      </c>
      <c r="Y51" s="9">
        <f>SUM(Y45:Y50)</f>
        <v/>
      </c>
      <c r="Z51" s="9">
        <f>SUM(Z45:Z50)</f>
        <v/>
      </c>
      <c r="AA51" s="9">
        <f>SUM(AA45:AA50)</f>
        <v/>
      </c>
      <c r="AB51" s="9">
        <f>SUM(AB45:AB50)</f>
        <v/>
      </c>
      <c r="AC51" s="9">
        <f>SUM(AC45:AC50)</f>
        <v/>
      </c>
      <c r="AD51" s="9">
        <f>SUM(AD45:AD50)</f>
        <v/>
      </c>
      <c r="AE51" s="9">
        <f>SUM(AE45:AE50)</f>
        <v/>
      </c>
      <c r="AF51" s="9">
        <f>SUM(AF45:AF50)</f>
        <v/>
      </c>
      <c r="AG51" s="9">
        <f>SUM(AG45:AG50)</f>
        <v/>
      </c>
      <c r="AH51" s="9">
        <f>SUM(AH45:AH50)</f>
        <v/>
      </c>
      <c r="AI51" s="9">
        <f>SUM(AI45:AI50)</f>
        <v/>
      </c>
      <c r="AJ51" s="9">
        <f>SUM(AJ45:AJ50)</f>
        <v/>
      </c>
      <c r="AK51" s="9">
        <f>SUM(AK45:AK50)</f>
        <v/>
      </c>
      <c r="AL51" s="9">
        <f>SUM(AL45:AL50)</f>
        <v/>
      </c>
      <c r="AM51" s="9">
        <f>SUM(AM45:AM50)</f>
        <v/>
      </c>
      <c r="AN51" s="9">
        <f>SUM(AN45:AN50)</f>
        <v/>
      </c>
      <c r="AO51" s="9">
        <f>SUM(AO45:AO50)</f>
        <v/>
      </c>
      <c r="AP51" s="9">
        <f>SUM(AP45:AP50)</f>
        <v/>
      </c>
      <c r="AQ51" s="9">
        <f>SUM(AQ45:AQ50)</f>
        <v/>
      </c>
      <c r="AR51" s="9">
        <f>SUM(AR45:AR50)</f>
        <v/>
      </c>
      <c r="AS51" s="9">
        <f>SUM(AS45:AS50)</f>
        <v/>
      </c>
      <c r="AT51" s="9">
        <f>SUM(AT45:AT50)</f>
        <v/>
      </c>
      <c r="AU51" s="9">
        <f>SUM(AU45:AU50)</f>
        <v/>
      </c>
      <c r="AV51" s="9">
        <f>SUM(AV45:AV50)</f>
        <v/>
      </c>
      <c r="AW51" s="9">
        <f>SUM(AW45:AW50)</f>
        <v/>
      </c>
      <c r="AX51" s="9">
        <f>SUM(AX45:AX50)</f>
        <v/>
      </c>
      <c r="AY51" s="9">
        <f>SUM(AY45:AY50)</f>
        <v/>
      </c>
      <c r="AZ51" s="9">
        <f>SUM(AZ45:AZ50)</f>
        <v/>
      </c>
      <c r="BA51" s="9">
        <f>SUM(BA45:BA50)</f>
        <v/>
      </c>
      <c r="BB51" s="9">
        <f>SUM(BB45:BB50)</f>
        <v/>
      </c>
      <c r="BC51" s="9">
        <f>SUM(BC45:BC50)</f>
        <v/>
      </c>
      <c r="BD51" s="9">
        <f>SUM(BD45:BD50)</f>
        <v/>
      </c>
      <c r="BE51" s="9">
        <f>SUM(BE45:BE50)</f>
        <v/>
      </c>
      <c r="BF51" s="9">
        <f>SUM(BF45:BF50)</f>
        <v/>
      </c>
      <c r="BG51" s="9">
        <f>SUM(BG45:BG50)</f>
        <v/>
      </c>
      <c r="BH51" s="9">
        <f>SUM(BH45:BH50)</f>
        <v/>
      </c>
      <c r="BI51" s="9">
        <f>SUM(BI45:BI50)</f>
        <v/>
      </c>
      <c r="BJ51" s="9">
        <f>SUM(BJ45:BJ50)</f>
        <v/>
      </c>
      <c r="BK51" s="9">
        <f>SUM(BK45:BK50)</f>
        <v/>
      </c>
      <c r="BL51" s="9">
        <f>SUM(BL45:BL50)</f>
        <v/>
      </c>
      <c r="BM51" s="9">
        <f>SUM(BM45:BM50)</f>
        <v/>
      </c>
      <c r="BN51" s="9">
        <f>SUM(BN45:BN50)</f>
        <v/>
      </c>
      <c r="BO51" s="9">
        <f>SUM(BO45:BO50)</f>
        <v/>
      </c>
      <c r="BP51" s="9">
        <f>IFERROR(BK51/BD51,0)</f>
        <v/>
      </c>
      <c r="BQ51" s="9">
        <f>BO51/19*30</f>
        <v/>
      </c>
      <c r="BR51" s="9">
        <f>IFERROR(BL51/BE51,0)</f>
        <v/>
      </c>
    </row>
    <row r="53">
      <c r="A53" s="5" t="n"/>
      <c r="B53" s="5" t="n"/>
      <c r="C53" s="5" t="n"/>
      <c r="D53" s="5" t="inlineStr">
        <is>
          <t>БОЕВЫЕ ИСКУССТВА</t>
        </is>
      </c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  <c r="AC53" s="5" t="n"/>
      <c r="AD53" s="5" t="n"/>
      <c r="AE53" s="5" t="n"/>
      <c r="AF53" s="5" t="n"/>
      <c r="AG53" s="5" t="n"/>
      <c r="AH53" s="5" t="n"/>
      <c r="AI53" s="5" t="n"/>
      <c r="AJ53" s="5" t="n"/>
      <c r="AK53" s="5" t="n"/>
      <c r="AL53" s="5" t="n"/>
      <c r="AM53" s="5" t="n"/>
      <c r="AN53" s="5" t="n"/>
      <c r="AO53" s="5" t="n"/>
      <c r="AP53" s="5" t="n"/>
      <c r="AQ53" s="5" t="n"/>
      <c r="AR53" s="5" t="n"/>
      <c r="AS53" s="5" t="n"/>
      <c r="AT53" s="5" t="n"/>
      <c r="AU53" s="5" t="n"/>
      <c r="AV53" s="5" t="n"/>
      <c r="AW53" s="5" t="n"/>
      <c r="AX53" s="5" t="n"/>
      <c r="AY53" s="5" t="n"/>
      <c r="AZ53" s="5" t="n"/>
      <c r="BA53" s="5" t="n"/>
      <c r="BB53" s="5" t="n"/>
      <c r="BC53" s="5" t="n"/>
      <c r="BD53" s="5" t="n"/>
      <c r="BE53" s="5" t="n"/>
      <c r="BF53" s="5" t="n"/>
      <c r="BG53" s="5" t="n"/>
      <c r="BH53" s="5" t="n"/>
      <c r="BI53" s="5" t="n"/>
      <c r="BJ53" s="5" t="n"/>
      <c r="BK53" s="5" t="n"/>
      <c r="BL53" s="5" t="n"/>
      <c r="BM53" s="5" t="n"/>
      <c r="BN53" s="5" t="n"/>
      <c r="BO53" s="5" t="n"/>
      <c r="BP53" s="5" t="n"/>
      <c r="BQ53" s="5" t="n"/>
      <c r="BR53" s="5" t="n"/>
    </row>
    <row r="54">
      <c r="A54" s="4" t="inlineStr">
        <is>
          <t>№</t>
        </is>
      </c>
      <c r="B54" s="4" t="inlineStr">
        <is>
          <t>Дата начала</t>
        </is>
      </c>
      <c r="C54" s="4" t="inlineStr">
        <is>
          <t>Статус</t>
        </is>
      </c>
      <c r="D54" s="4" t="inlineStr">
        <is>
          <t>ФИО</t>
        </is>
      </c>
      <c r="E54" s="4" t="inlineStr">
        <is>
          <t>Факт $ из 1С</t>
        </is>
      </c>
      <c r="F54" s="4" t="inlineStr">
        <is>
          <t>Факт ПТ</t>
        </is>
      </c>
      <c r="G54" s="4" t="inlineStr">
        <is>
          <t>Факт $ МГ/секции</t>
        </is>
      </c>
      <c r="H54" s="4" t="inlineStr">
        <is>
          <t>Факт МГ/секции</t>
        </is>
      </c>
      <c r="I54" s="4" t="inlineStr">
        <is>
          <t>Факт ВПТ</t>
        </is>
      </c>
      <c r="J54" s="4" t="inlineStr">
        <is>
          <t>Тех. задание ПТ</t>
        </is>
      </c>
      <c r="K54" s="4" t="inlineStr">
        <is>
          <t>Тех задание $</t>
        </is>
      </c>
      <c r="L54" s="4" t="inlineStr">
        <is>
          <t>Тех. задание ВПТ</t>
        </is>
      </c>
      <c r="M54" s="4" t="inlineStr">
        <is>
          <t>Разница ПТ $</t>
        </is>
      </c>
      <c r="N54" s="4" t="inlineStr">
        <is>
          <t>Факт СПЛИТ</t>
        </is>
      </c>
      <c r="O54" s="4" t="inlineStr">
        <is>
          <t>Факт $ из 1С</t>
        </is>
      </c>
      <c r="P54" s="4" t="inlineStr">
        <is>
          <t>Факт ПТ</t>
        </is>
      </c>
      <c r="Q54" s="4" t="inlineStr">
        <is>
          <t>Факт $ МГ/секции</t>
        </is>
      </c>
      <c r="R54" s="4" t="inlineStr">
        <is>
          <t>Факт МГ/секции</t>
        </is>
      </c>
      <c r="S54" s="4" t="inlineStr">
        <is>
          <t>Факт ВПТ</t>
        </is>
      </c>
      <c r="T54" s="4" t="inlineStr">
        <is>
          <t>Тех. задание ПТ</t>
        </is>
      </c>
      <c r="U54" s="4" t="inlineStr">
        <is>
          <t>Тех задание $</t>
        </is>
      </c>
      <c r="V54" s="4" t="inlineStr">
        <is>
          <t>Тех. задание ВПТ</t>
        </is>
      </c>
      <c r="W54" s="4" t="inlineStr">
        <is>
          <t>Разница ПТ $</t>
        </is>
      </c>
      <c r="X54" s="4" t="inlineStr">
        <is>
          <t>Факт СПЛИТ</t>
        </is>
      </c>
      <c r="Y54" s="4" t="inlineStr">
        <is>
          <t>Факт $ из 1С</t>
        </is>
      </c>
      <c r="Z54" s="4" t="inlineStr">
        <is>
          <t>Факт ПТ</t>
        </is>
      </c>
      <c r="AA54" s="4" t="inlineStr">
        <is>
          <t>Факт $ МГ/секции</t>
        </is>
      </c>
      <c r="AB54" s="4" t="inlineStr">
        <is>
          <t>Факт МГ/секции</t>
        </is>
      </c>
      <c r="AC54" s="4" t="inlineStr">
        <is>
          <t>Факт ВПТ</t>
        </is>
      </c>
      <c r="AD54" s="4" t="inlineStr">
        <is>
          <t>Тех. задание ПТ</t>
        </is>
      </c>
      <c r="AE54" s="4" t="inlineStr">
        <is>
          <t>Тех задание $</t>
        </is>
      </c>
      <c r="AF54" s="4" t="inlineStr">
        <is>
          <t>Тех. задание ВПТ</t>
        </is>
      </c>
      <c r="AG54" s="4" t="inlineStr">
        <is>
          <t>Разница ПТ $</t>
        </is>
      </c>
      <c r="AH54" s="4" t="inlineStr">
        <is>
          <t>Факт СПЛИТ</t>
        </is>
      </c>
      <c r="AI54" s="4" t="inlineStr">
        <is>
          <t>Факт $ из 1С</t>
        </is>
      </c>
      <c r="AJ54" s="4" t="inlineStr">
        <is>
          <t>Факт ПТ</t>
        </is>
      </c>
      <c r="AK54" s="4" t="inlineStr">
        <is>
          <t>Факт $ МГ/секции</t>
        </is>
      </c>
      <c r="AL54" s="4" t="inlineStr">
        <is>
          <t>Факт МГ/секции</t>
        </is>
      </c>
      <c r="AM54" s="4" t="inlineStr">
        <is>
          <t>Факт ВПТ</t>
        </is>
      </c>
      <c r="AN54" s="4" t="inlineStr">
        <is>
          <t>Тех. задание ПТ</t>
        </is>
      </c>
      <c r="AO54" s="4" t="inlineStr">
        <is>
          <t>Тех задание $</t>
        </is>
      </c>
      <c r="AP54" s="4" t="inlineStr">
        <is>
          <t>Тех. задание ВПТ</t>
        </is>
      </c>
      <c r="AQ54" s="4" t="inlineStr">
        <is>
          <t>Разница ПТ $</t>
        </is>
      </c>
      <c r="AR54" s="4" t="inlineStr">
        <is>
          <t>Факт СПЛИТ</t>
        </is>
      </c>
      <c r="AS54" s="4" t="inlineStr">
        <is>
          <t>Факт $ из 1С</t>
        </is>
      </c>
      <c r="AT54" s="4" t="inlineStr">
        <is>
          <t>Факт ПТ</t>
        </is>
      </c>
      <c r="AU54" s="4" t="inlineStr">
        <is>
          <t>Факт $ МГ/секции</t>
        </is>
      </c>
      <c r="AV54" s="4" t="inlineStr">
        <is>
          <t>Факт МГ/секции</t>
        </is>
      </c>
      <c r="AW54" s="4" t="inlineStr">
        <is>
          <t>Факт ВПТ</t>
        </is>
      </c>
      <c r="AX54" s="4" t="inlineStr">
        <is>
          <t>Тех. задание ПТ</t>
        </is>
      </c>
      <c r="AY54" s="4" t="inlineStr">
        <is>
          <t>Тех задание $</t>
        </is>
      </c>
      <c r="AZ54" s="4" t="inlineStr">
        <is>
          <t>Тех. задание ВПТ</t>
        </is>
      </c>
      <c r="BA54" s="4" t="inlineStr">
        <is>
          <t>Разница ПТ $</t>
        </is>
      </c>
      <c r="BB54" s="4" t="inlineStr">
        <is>
          <t>Факт СПЛИТ</t>
        </is>
      </c>
      <c r="BC54" s="4" t="inlineStr"/>
      <c r="BD54" s="4" t="inlineStr">
        <is>
          <t>Тех. задание ПТ</t>
        </is>
      </c>
      <c r="BE54" s="4" t="inlineStr">
        <is>
          <t>Факт ПТ</t>
        </is>
      </c>
      <c r="BF54" s="4" t="inlineStr">
        <is>
          <t>Факт СПЛИТ</t>
        </is>
      </c>
      <c r="BG54" s="4" t="inlineStr">
        <is>
          <t>Тех. задание ВПТ</t>
        </is>
      </c>
      <c r="BH54" s="4" t="inlineStr">
        <is>
          <t>Факт ВПТ</t>
        </is>
      </c>
      <c r="BI54" s="4" t="inlineStr">
        <is>
          <t>Тех. задание</t>
        </is>
      </c>
      <c r="BJ54" s="4" t="inlineStr">
        <is>
          <t>Факт</t>
        </is>
      </c>
      <c r="BK54" s="4" t="inlineStr">
        <is>
          <t>Тех задание $</t>
        </is>
      </c>
      <c r="BL54" s="4" t="inlineStr">
        <is>
          <t>Факт ПТ 1С $</t>
        </is>
      </c>
      <c r="BM54" s="4" t="inlineStr">
        <is>
          <t>Факт МГ/секции 1С $</t>
        </is>
      </c>
      <c r="BN54" s="4" t="inlineStr">
        <is>
          <t>Прочие услуги $</t>
        </is>
      </c>
      <c r="BO54" s="4" t="inlineStr">
        <is>
          <t>Факт общий $</t>
        </is>
      </c>
      <c r="BP54" s="4" t="inlineStr">
        <is>
          <t>Средняя стоимость ПТ прошлого месяца $</t>
        </is>
      </c>
      <c r="BQ54" s="4" t="inlineStr">
        <is>
          <t>Ранрейт $</t>
        </is>
      </c>
      <c r="BR54" s="4" t="inlineStr">
        <is>
          <t>Средняя стоимость ПТ на новый месяц</t>
        </is>
      </c>
    </row>
    <row r="55">
      <c r="A55" s="6" t="n">
        <v>37</v>
      </c>
      <c r="B55" s="6" t="inlineStr">
        <is>
          <t>2026-02-01</t>
        </is>
      </c>
      <c r="C55" s="6" t="inlineStr">
        <is>
          <t>ПТ</t>
        </is>
      </c>
      <c r="D55" s="6" t="inlineStr">
        <is>
          <t>Колесников Сергей Юрьевич</t>
        </is>
      </c>
      <c r="E55" s="7" t="n">
        <v>20165.5</v>
      </c>
      <c r="F55" s="7" t="n">
        <v>18</v>
      </c>
      <c r="G55" s="7" t="n">
        <v>15838.75</v>
      </c>
      <c r="H55" s="7" t="n">
        <v>24</v>
      </c>
      <c r="I55" s="7" t="n">
        <v>0</v>
      </c>
      <c r="J55" s="7" t="n">
        <v>37</v>
      </c>
      <c r="K55" s="7">
        <f>ROUND(J55*BP55/100,0)*100</f>
        <v/>
      </c>
      <c r="L55" s="7" t="n">
        <v>0</v>
      </c>
      <c r="M55" s="7">
        <f>E55-K55</f>
        <v/>
      </c>
      <c r="N55" s="7" t="n">
        <v>0</v>
      </c>
      <c r="O55" s="7" t="n">
        <v>14194</v>
      </c>
      <c r="P55" s="7" t="n">
        <v>13</v>
      </c>
      <c r="Q55" s="7" t="n">
        <v>15086.25</v>
      </c>
      <c r="R55" s="7" t="n">
        <v>23</v>
      </c>
      <c r="S55" s="7" t="n">
        <v>0</v>
      </c>
      <c r="T55" s="7" t="n">
        <v>37</v>
      </c>
      <c r="U55" s="7">
        <f>ROUND(T55*BP55/100,0)*100</f>
        <v/>
      </c>
      <c r="V55" s="7" t="n">
        <v>0</v>
      </c>
      <c r="W55" s="7">
        <f>O55-U55</f>
        <v/>
      </c>
      <c r="X55" s="7" t="n">
        <v>0</v>
      </c>
      <c r="Y55" s="7" t="n">
        <v>12039</v>
      </c>
      <c r="Z55" s="7" t="n">
        <v>11</v>
      </c>
      <c r="AA55" s="7" t="n">
        <v>16921.25</v>
      </c>
      <c r="AB55" s="7" t="n">
        <v>27</v>
      </c>
      <c r="AC55" s="7" t="n">
        <v>0</v>
      </c>
      <c r="AD55" s="7" t="n">
        <v>37</v>
      </c>
      <c r="AE55" s="7">
        <f>ROUND(AD55*BP55/100,0)*100</f>
        <v/>
      </c>
      <c r="AF55" s="7" t="n">
        <v>0</v>
      </c>
      <c r="AG55" s="7">
        <f>Y55-AE55</f>
        <v/>
      </c>
      <c r="AH55" s="7" t="n">
        <v>0</v>
      </c>
      <c r="AI55" s="7" t="n">
        <v>0</v>
      </c>
      <c r="AJ55" s="7" t="n">
        <v>0</v>
      </c>
      <c r="AK55" s="7" t="n">
        <v>0</v>
      </c>
      <c r="AL55" s="7" t="n">
        <v>0</v>
      </c>
      <c r="AM55" s="7" t="n">
        <v>0</v>
      </c>
      <c r="AN55" s="7" t="n">
        <v>37</v>
      </c>
      <c r="AO55" s="7">
        <f>ROUND(AN55*BP55/100,0)*100</f>
        <v/>
      </c>
      <c r="AP55" s="7" t="n">
        <v>0</v>
      </c>
      <c r="AQ55" s="7">
        <f>AI55-AO55</f>
        <v/>
      </c>
      <c r="AR55" s="7" t="n">
        <v>0</v>
      </c>
      <c r="AS55" s="7" t="n">
        <v>0</v>
      </c>
      <c r="AT55" s="7" t="n">
        <v>0</v>
      </c>
      <c r="AU55" s="7" t="n">
        <v>0</v>
      </c>
      <c r="AV55" s="7" t="n">
        <v>0</v>
      </c>
      <c r="AW55" s="7" t="n">
        <v>0</v>
      </c>
      <c r="AX55" s="7" t="n">
        <v>11</v>
      </c>
      <c r="AY55" s="7">
        <f>ROUND(AX55*BP55/100,0)*100</f>
        <v/>
      </c>
      <c r="AZ55" s="7" t="n">
        <v>0</v>
      </c>
      <c r="BA55" s="7">
        <f>AS55-AY55</f>
        <v/>
      </c>
      <c r="BB55" s="7" t="n">
        <v>0</v>
      </c>
      <c r="BC55" s="6" t="n"/>
      <c r="BD55" s="7">
        <f>SUM(J55,T55,AD55,AN55,AX55)</f>
        <v/>
      </c>
      <c r="BE55" s="7">
        <f>SUM(F55,P55,Z55,AJ55,AT55)</f>
        <v/>
      </c>
      <c r="BF55" s="7">
        <f>SUM(N55,X55,AH55,AR55,BB55)</f>
        <v/>
      </c>
      <c r="BG55" s="7">
        <f>SUM(L55,V55,AF55,AP55,AZ55)</f>
        <v/>
      </c>
      <c r="BH55" s="7">
        <f>SUM(I55,S55,AC55,AM55,AW55)</f>
        <v/>
      </c>
      <c r="BI55" s="7" t="n">
        <v>0</v>
      </c>
      <c r="BJ55" s="7">
        <f>SUM(H55,R55,AB55,AL55,AV55)</f>
        <v/>
      </c>
      <c r="BK55" s="7">
        <f>SUM(K55,U55,AE55,AO55,AY55)</f>
        <v/>
      </c>
      <c r="BL55" s="7">
        <f>SUM(E55,O55,Y55,AI55,AS55)</f>
        <v/>
      </c>
      <c r="BM55" s="7">
        <f>SUM(G55,Q55,AA55,AK55,AU55)</f>
        <v/>
      </c>
      <c r="BN55" s="7" t="n">
        <v>0</v>
      </c>
      <c r="BO55" s="7">
        <f>BL55+BM55+BN55</f>
        <v/>
      </c>
      <c r="BP55" s="7" t="n">
        <v>760.1010638297872</v>
      </c>
      <c r="BQ55" s="7">
        <f>BO55/19*30</f>
        <v/>
      </c>
      <c r="BR55" s="7">
        <f>IFERROR(BL55/BE55,0)</f>
        <v/>
      </c>
    </row>
    <row r="56">
      <c r="A56" s="6" t="n">
        <v>38</v>
      </c>
      <c r="B56" s="6" t="inlineStr">
        <is>
          <t>2026-02-01</t>
        </is>
      </c>
      <c r="C56" s="6" t="inlineStr">
        <is>
          <t>ПТ</t>
        </is>
      </c>
      <c r="D56" s="6" t="inlineStr">
        <is>
          <t>Овчинников Степан Анатольевич</t>
        </is>
      </c>
      <c r="E56" s="7" t="n">
        <v>0</v>
      </c>
      <c r="F56" s="7" t="n">
        <v>0</v>
      </c>
      <c r="G56" s="7" t="n">
        <v>21927.5</v>
      </c>
      <c r="H56" s="7" t="n">
        <v>33</v>
      </c>
      <c r="I56" s="7" t="n">
        <v>0</v>
      </c>
      <c r="J56" s="7" t="n">
        <v>52</v>
      </c>
      <c r="K56" s="7">
        <f>ROUND(J56*BP56/100,0)*100</f>
        <v/>
      </c>
      <c r="L56" s="7" t="n">
        <v>0</v>
      </c>
      <c r="M56" s="7">
        <f>E56-K56</f>
        <v/>
      </c>
      <c r="N56" s="7" t="n">
        <v>0</v>
      </c>
      <c r="O56" s="7" t="n">
        <v>1672</v>
      </c>
      <c r="P56" s="7" t="n">
        <v>1</v>
      </c>
      <c r="Q56" s="7" t="n">
        <v>18893.75</v>
      </c>
      <c r="R56" s="7" t="n">
        <v>28</v>
      </c>
      <c r="S56" s="7" t="n">
        <v>0</v>
      </c>
      <c r="T56" s="7" t="n">
        <v>52</v>
      </c>
      <c r="U56" s="7">
        <f>ROUND(T56*BP56/100,0)*100</f>
        <v/>
      </c>
      <c r="V56" s="7" t="n">
        <v>0</v>
      </c>
      <c r="W56" s="7">
        <f>O56-U56</f>
        <v/>
      </c>
      <c r="X56" s="7" t="n">
        <v>0</v>
      </c>
      <c r="Y56" s="7" t="n">
        <v>1672</v>
      </c>
      <c r="Z56" s="7" t="n">
        <v>1</v>
      </c>
      <c r="AA56" s="7" t="n">
        <v>42628.75</v>
      </c>
      <c r="AB56" s="7" t="n">
        <v>69</v>
      </c>
      <c r="AC56" s="7" t="n">
        <v>0</v>
      </c>
      <c r="AD56" s="7" t="n">
        <v>52</v>
      </c>
      <c r="AE56" s="7">
        <f>ROUND(AD56*BP56/100,0)*100</f>
        <v/>
      </c>
      <c r="AF56" s="7" t="n">
        <v>0</v>
      </c>
      <c r="AG56" s="7">
        <f>Y56-AE56</f>
        <v/>
      </c>
      <c r="AH56" s="7" t="n">
        <v>0</v>
      </c>
      <c r="AI56" s="7" t="n">
        <v>0</v>
      </c>
      <c r="AJ56" s="7" t="n">
        <v>0</v>
      </c>
      <c r="AK56" s="7" t="n">
        <v>0</v>
      </c>
      <c r="AL56" s="7" t="n">
        <v>0</v>
      </c>
      <c r="AM56" s="7" t="n">
        <v>0</v>
      </c>
      <c r="AN56" s="7" t="n">
        <v>52</v>
      </c>
      <c r="AO56" s="7">
        <f>ROUND(AN56*BP56/100,0)*100</f>
        <v/>
      </c>
      <c r="AP56" s="7" t="n">
        <v>0</v>
      </c>
      <c r="AQ56" s="7">
        <f>AI56-AO56</f>
        <v/>
      </c>
      <c r="AR56" s="7" t="n">
        <v>0</v>
      </c>
      <c r="AS56" s="7" t="n">
        <v>0</v>
      </c>
      <c r="AT56" s="7" t="n">
        <v>0</v>
      </c>
      <c r="AU56" s="7" t="n">
        <v>0</v>
      </c>
      <c r="AV56" s="7" t="n">
        <v>0</v>
      </c>
      <c r="AW56" s="7" t="n">
        <v>0</v>
      </c>
      <c r="AX56" s="7" t="n">
        <v>15</v>
      </c>
      <c r="AY56" s="7">
        <f>ROUND(AX56*BP56/100,0)*100</f>
        <v/>
      </c>
      <c r="AZ56" s="7" t="n">
        <v>0</v>
      </c>
      <c r="BA56" s="7">
        <f>AS56-AY56</f>
        <v/>
      </c>
      <c r="BB56" s="7" t="n">
        <v>0</v>
      </c>
      <c r="BC56" s="6" t="n"/>
      <c r="BD56" s="7">
        <f>SUM(J56,T56,AD56,AN56,AX56)</f>
        <v/>
      </c>
      <c r="BE56" s="7">
        <f>SUM(F56,P56,Z56,AJ56,AT56)</f>
        <v/>
      </c>
      <c r="BF56" s="7">
        <f>SUM(N56,X56,AH56,AR56,BB56)</f>
        <v/>
      </c>
      <c r="BG56" s="7">
        <f>SUM(L56,V56,AF56,AP56,AZ56)</f>
        <v/>
      </c>
      <c r="BH56" s="7">
        <f>SUM(I56,S56,AC56,AM56,AW56)</f>
        <v/>
      </c>
      <c r="BI56" s="7" t="n">
        <v>0</v>
      </c>
      <c r="BJ56" s="7">
        <f>SUM(H56,R56,AB56,AL56,AV56)</f>
        <v/>
      </c>
      <c r="BK56" s="7">
        <f>SUM(K56,U56,AE56,AO56,AY56)</f>
        <v/>
      </c>
      <c r="BL56" s="7">
        <f>SUM(E56,O56,Y56,AI56,AS56)</f>
        <v/>
      </c>
      <c r="BM56" s="7">
        <f>SUM(G56,Q56,AA56,AK56,AU56)</f>
        <v/>
      </c>
      <c r="BN56" s="7" t="n">
        <v>0</v>
      </c>
      <c r="BO56" s="7">
        <f>BL56+BM56+BN56</f>
        <v/>
      </c>
      <c r="BP56" s="7" t="n">
        <v>665.5511363636364</v>
      </c>
      <c r="BQ56" s="7">
        <f>BO56/19*30</f>
        <v/>
      </c>
      <c r="BR56" s="7">
        <f>IFERROR(BL56/BE56,0)</f>
        <v/>
      </c>
    </row>
    <row r="57">
      <c r="A57" s="8" t="n"/>
      <c r="B57" s="8" t="n"/>
      <c r="C57" s="8" t="n"/>
      <c r="D57" s="8" t="inlineStr">
        <is>
          <t>Итого БИ</t>
        </is>
      </c>
      <c r="E57" s="9">
        <f>SUM(E55:E56)</f>
        <v/>
      </c>
      <c r="F57" s="9">
        <f>SUM(F55:F56)</f>
        <v/>
      </c>
      <c r="G57" s="9">
        <f>SUM(G55:G56)</f>
        <v/>
      </c>
      <c r="H57" s="9">
        <f>SUM(H55:H56)</f>
        <v/>
      </c>
      <c r="I57" s="9">
        <f>SUM(I55:I56)</f>
        <v/>
      </c>
      <c r="J57" s="9">
        <f>SUM(J55:J56)</f>
        <v/>
      </c>
      <c r="K57" s="9">
        <f>SUM(K55:K56)</f>
        <v/>
      </c>
      <c r="L57" s="9">
        <f>SUM(L55:L56)</f>
        <v/>
      </c>
      <c r="M57" s="9">
        <f>SUM(M55:M56)</f>
        <v/>
      </c>
      <c r="N57" s="9">
        <f>SUM(N55:N56)</f>
        <v/>
      </c>
      <c r="O57" s="9">
        <f>SUM(O55:O56)</f>
        <v/>
      </c>
      <c r="P57" s="9">
        <f>SUM(P55:P56)</f>
        <v/>
      </c>
      <c r="Q57" s="9">
        <f>SUM(Q55:Q56)</f>
        <v/>
      </c>
      <c r="R57" s="9">
        <f>SUM(R55:R56)</f>
        <v/>
      </c>
      <c r="S57" s="9">
        <f>SUM(S55:S56)</f>
        <v/>
      </c>
      <c r="T57" s="9">
        <f>SUM(T55:T56)</f>
        <v/>
      </c>
      <c r="U57" s="9">
        <f>SUM(U55:U56)</f>
        <v/>
      </c>
      <c r="V57" s="9">
        <f>SUM(V55:V56)</f>
        <v/>
      </c>
      <c r="W57" s="9">
        <f>SUM(W55:W56)</f>
        <v/>
      </c>
      <c r="X57" s="9">
        <f>SUM(X55:X56)</f>
        <v/>
      </c>
      <c r="Y57" s="9">
        <f>SUM(Y55:Y56)</f>
        <v/>
      </c>
      <c r="Z57" s="9">
        <f>SUM(Z55:Z56)</f>
        <v/>
      </c>
      <c r="AA57" s="9">
        <f>SUM(AA55:AA56)</f>
        <v/>
      </c>
      <c r="AB57" s="9">
        <f>SUM(AB55:AB56)</f>
        <v/>
      </c>
      <c r="AC57" s="9">
        <f>SUM(AC55:AC56)</f>
        <v/>
      </c>
      <c r="AD57" s="9">
        <f>SUM(AD55:AD56)</f>
        <v/>
      </c>
      <c r="AE57" s="9">
        <f>SUM(AE55:AE56)</f>
        <v/>
      </c>
      <c r="AF57" s="9">
        <f>SUM(AF55:AF56)</f>
        <v/>
      </c>
      <c r="AG57" s="9">
        <f>SUM(AG55:AG56)</f>
        <v/>
      </c>
      <c r="AH57" s="9">
        <f>SUM(AH55:AH56)</f>
        <v/>
      </c>
      <c r="AI57" s="9">
        <f>SUM(AI55:AI56)</f>
        <v/>
      </c>
      <c r="AJ57" s="9">
        <f>SUM(AJ55:AJ56)</f>
        <v/>
      </c>
      <c r="AK57" s="9">
        <f>SUM(AK55:AK56)</f>
        <v/>
      </c>
      <c r="AL57" s="9">
        <f>SUM(AL55:AL56)</f>
        <v/>
      </c>
      <c r="AM57" s="9">
        <f>SUM(AM55:AM56)</f>
        <v/>
      </c>
      <c r="AN57" s="9">
        <f>SUM(AN55:AN56)</f>
        <v/>
      </c>
      <c r="AO57" s="9">
        <f>SUM(AO55:AO56)</f>
        <v/>
      </c>
      <c r="AP57" s="9">
        <f>SUM(AP55:AP56)</f>
        <v/>
      </c>
      <c r="AQ57" s="9">
        <f>SUM(AQ55:AQ56)</f>
        <v/>
      </c>
      <c r="AR57" s="9">
        <f>SUM(AR55:AR56)</f>
        <v/>
      </c>
      <c r="AS57" s="9">
        <f>SUM(AS55:AS56)</f>
        <v/>
      </c>
      <c r="AT57" s="9">
        <f>SUM(AT55:AT56)</f>
        <v/>
      </c>
      <c r="AU57" s="9">
        <f>SUM(AU55:AU56)</f>
        <v/>
      </c>
      <c r="AV57" s="9">
        <f>SUM(AV55:AV56)</f>
        <v/>
      </c>
      <c r="AW57" s="9">
        <f>SUM(AW55:AW56)</f>
        <v/>
      </c>
      <c r="AX57" s="9">
        <f>SUM(AX55:AX56)</f>
        <v/>
      </c>
      <c r="AY57" s="9">
        <f>SUM(AY55:AY56)</f>
        <v/>
      </c>
      <c r="AZ57" s="9">
        <f>SUM(AZ55:AZ56)</f>
        <v/>
      </c>
      <c r="BA57" s="9">
        <f>SUM(BA55:BA56)</f>
        <v/>
      </c>
      <c r="BB57" s="9">
        <f>SUM(BB55:BB56)</f>
        <v/>
      </c>
      <c r="BC57" s="9">
        <f>SUM(BC55:BC56)</f>
        <v/>
      </c>
      <c r="BD57" s="9">
        <f>SUM(BD55:BD56)</f>
        <v/>
      </c>
      <c r="BE57" s="9">
        <f>SUM(BE55:BE56)</f>
        <v/>
      </c>
      <c r="BF57" s="9">
        <f>SUM(BF55:BF56)</f>
        <v/>
      </c>
      <c r="BG57" s="9">
        <f>SUM(BG55:BG56)</f>
        <v/>
      </c>
      <c r="BH57" s="9">
        <f>SUM(BH55:BH56)</f>
        <v/>
      </c>
      <c r="BI57" s="9">
        <f>SUM(BI55:BI56)</f>
        <v/>
      </c>
      <c r="BJ57" s="9">
        <f>SUM(BJ55:BJ56)</f>
        <v/>
      </c>
      <c r="BK57" s="9">
        <f>SUM(BK55:BK56)</f>
        <v/>
      </c>
      <c r="BL57" s="9">
        <f>SUM(BL55:BL56)</f>
        <v/>
      </c>
      <c r="BM57" s="9">
        <f>SUM(BM55:BM56)</f>
        <v/>
      </c>
      <c r="BN57" s="9">
        <f>SUM(BN55:BN56)</f>
        <v/>
      </c>
      <c r="BO57" s="9">
        <f>SUM(BO55:BO56)</f>
        <v/>
      </c>
      <c r="BP57" s="9">
        <f>IFERROR(BK57/BD57,0)</f>
        <v/>
      </c>
      <c r="BQ57" s="9">
        <f>BO57/19*30</f>
        <v/>
      </c>
      <c r="BR57" s="9">
        <f>IFERROR(BL57/BE57,0)</f>
        <v/>
      </c>
    </row>
    <row r="59">
      <c r="A59" s="10" t="n"/>
      <c r="B59" s="10" t="n"/>
      <c r="C59" s="10" t="n"/>
      <c r="D59" s="10" t="inlineStr">
        <is>
          <t>Итого</t>
        </is>
      </c>
      <c r="E59" s="11">
        <f>SUM(E16,E41,E51,E57)</f>
        <v/>
      </c>
      <c r="F59" s="11">
        <f>SUM(F16,F41,F51,F57)</f>
        <v/>
      </c>
      <c r="G59" s="11">
        <f>SUM(G16,G41,G51,G57)</f>
        <v/>
      </c>
      <c r="H59" s="11">
        <f>SUM(H16,H41,H51,H57)</f>
        <v/>
      </c>
      <c r="I59" s="11">
        <f>SUM(I16,I41,I51,I57)</f>
        <v/>
      </c>
      <c r="J59" s="11">
        <f>SUM(J16,J41,J51,J57)</f>
        <v/>
      </c>
      <c r="K59" s="11">
        <f>SUM(K16,K41,K51,K57)</f>
        <v/>
      </c>
      <c r="L59" s="11">
        <f>SUM(L16,L41,L51,L57)</f>
        <v/>
      </c>
      <c r="M59" s="11">
        <f>SUM(M16,M41,M51,M57)</f>
        <v/>
      </c>
      <c r="N59" s="11">
        <f>SUM(N16,N41,N51,N57)</f>
        <v/>
      </c>
      <c r="O59" s="11">
        <f>SUM(O16,O41,O51,O57)</f>
        <v/>
      </c>
      <c r="P59" s="11">
        <f>SUM(P16,P41,P51,P57)</f>
        <v/>
      </c>
      <c r="Q59" s="11">
        <f>SUM(Q16,Q41,Q51,Q57)</f>
        <v/>
      </c>
      <c r="R59" s="11">
        <f>SUM(R16,R41,R51,R57)</f>
        <v/>
      </c>
      <c r="S59" s="11">
        <f>SUM(S16,S41,S51,S57)</f>
        <v/>
      </c>
      <c r="T59" s="11">
        <f>SUM(T16,T41,T51,T57)</f>
        <v/>
      </c>
      <c r="U59" s="11">
        <f>SUM(U16,U41,U51,U57)</f>
        <v/>
      </c>
      <c r="V59" s="11">
        <f>SUM(V16,V41,V51,V57)</f>
        <v/>
      </c>
      <c r="W59" s="11">
        <f>SUM(W16,W41,W51,W57)</f>
        <v/>
      </c>
      <c r="X59" s="11">
        <f>SUM(X16,X41,X51,X57)</f>
        <v/>
      </c>
      <c r="Y59" s="11">
        <f>SUM(Y16,Y41,Y51,Y57)</f>
        <v/>
      </c>
      <c r="Z59" s="11">
        <f>SUM(Z16,Z41,Z51,Z57)</f>
        <v/>
      </c>
      <c r="AA59" s="11">
        <f>SUM(AA16,AA41,AA51,AA57)</f>
        <v/>
      </c>
      <c r="AB59" s="11">
        <f>SUM(AB16,AB41,AB51,AB57)</f>
        <v/>
      </c>
      <c r="AC59" s="11">
        <f>SUM(AC16,AC41,AC51,AC57)</f>
        <v/>
      </c>
      <c r="AD59" s="11">
        <f>SUM(AD16,AD41,AD51,AD57)</f>
        <v/>
      </c>
      <c r="AE59" s="11">
        <f>SUM(AE16,AE41,AE51,AE57)</f>
        <v/>
      </c>
      <c r="AF59" s="11">
        <f>SUM(AF16,AF41,AF51,AF57)</f>
        <v/>
      </c>
      <c r="AG59" s="11">
        <f>SUM(AG16,AG41,AG51,AG57)</f>
        <v/>
      </c>
      <c r="AH59" s="11">
        <f>SUM(AH16,AH41,AH51,AH57)</f>
        <v/>
      </c>
      <c r="AI59" s="11">
        <f>SUM(AI16,AI41,AI51,AI57)</f>
        <v/>
      </c>
      <c r="AJ59" s="11">
        <f>SUM(AJ16,AJ41,AJ51,AJ57)</f>
        <v/>
      </c>
      <c r="AK59" s="11">
        <f>SUM(AK16,AK41,AK51,AK57)</f>
        <v/>
      </c>
      <c r="AL59" s="11">
        <f>SUM(AL16,AL41,AL51,AL57)</f>
        <v/>
      </c>
      <c r="AM59" s="11">
        <f>SUM(AM16,AM41,AM51,AM57)</f>
        <v/>
      </c>
      <c r="AN59" s="11">
        <f>SUM(AN16,AN41,AN51,AN57)</f>
        <v/>
      </c>
      <c r="AO59" s="11">
        <f>SUM(AO16,AO41,AO51,AO57)</f>
        <v/>
      </c>
      <c r="AP59" s="11">
        <f>SUM(AP16,AP41,AP51,AP57)</f>
        <v/>
      </c>
      <c r="AQ59" s="11">
        <f>SUM(AQ16,AQ41,AQ51,AQ57)</f>
        <v/>
      </c>
      <c r="AR59" s="11">
        <f>SUM(AR16,AR41,AR51,AR57)</f>
        <v/>
      </c>
      <c r="AS59" s="11">
        <f>SUM(AS16,AS41,AS51,AS57)</f>
        <v/>
      </c>
      <c r="AT59" s="11">
        <f>SUM(AT16,AT41,AT51,AT57)</f>
        <v/>
      </c>
      <c r="AU59" s="11">
        <f>SUM(AU16,AU41,AU51,AU57)</f>
        <v/>
      </c>
      <c r="AV59" s="11">
        <f>SUM(AV16,AV41,AV51,AV57)</f>
        <v/>
      </c>
      <c r="AW59" s="11">
        <f>SUM(AW16,AW41,AW51,AW57)</f>
        <v/>
      </c>
      <c r="AX59" s="11">
        <f>SUM(AX16,AX41,AX51,AX57)</f>
        <v/>
      </c>
      <c r="AY59" s="11">
        <f>SUM(AY16,AY41,AY51,AY57)</f>
        <v/>
      </c>
      <c r="AZ59" s="11">
        <f>SUM(AZ16,AZ41,AZ51,AZ57)</f>
        <v/>
      </c>
      <c r="BA59" s="11">
        <f>SUM(BA16,BA41,BA51,BA57)</f>
        <v/>
      </c>
      <c r="BB59" s="11">
        <f>SUM(BB16,BB41,BB51,BB57)</f>
        <v/>
      </c>
      <c r="BC59" s="11">
        <f>SUM(BC16,BC41,BC51,BC57)</f>
        <v/>
      </c>
      <c r="BD59" s="11">
        <f>SUM(BD16,BD41,BD51,BD57)</f>
        <v/>
      </c>
      <c r="BE59" s="11">
        <f>SUM(BE16,BE41,BE51,BE57)</f>
        <v/>
      </c>
      <c r="BF59" s="11">
        <f>SUM(BF16,BF41,BF51,BF57)</f>
        <v/>
      </c>
      <c r="BG59" s="11">
        <f>SUM(BG16,BG41,BG51,BG57)</f>
        <v/>
      </c>
      <c r="BH59" s="11">
        <f>SUM(BH16,BH41,BH51,BH57)</f>
        <v/>
      </c>
      <c r="BI59" s="11">
        <f>SUM(BI16,BI41,BI51,BI57)</f>
        <v/>
      </c>
      <c r="BJ59" s="11">
        <f>SUM(BJ16,BJ41,BJ51,BJ57)</f>
        <v/>
      </c>
      <c r="BK59" s="11">
        <f>SUM(BK16,BK41,BK51,BK57)</f>
        <v/>
      </c>
      <c r="BL59" s="11">
        <f>SUM(BL16,BL41,BL51,BL57)</f>
        <v/>
      </c>
      <c r="BM59" s="11">
        <f>SUM(BM16,BM41,BM51,BM57)</f>
        <v/>
      </c>
      <c r="BN59" s="11">
        <f>SUM(BN16,BN41,BN51,BN57)</f>
        <v/>
      </c>
      <c r="BO59" s="11">
        <f>SUM(BO16,BO41,BO51,BO57)</f>
        <v/>
      </c>
      <c r="BP59" s="11">
        <f>IFERROR(BK59/BD59,0)</f>
        <v/>
      </c>
      <c r="BQ59" s="11">
        <f>BO59/19*30</f>
        <v/>
      </c>
      <c r="BR59" s="11">
        <f>IFERROR(BL59/BE59,0)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5">
    <cfRule type="dataBar" priority="1">
      <dataBar showValue="1">
        <cfvo type="num" val="0"/>
        <cfvo type="num" val="0"/>
        <color rgb="00D8B4FE"/>
      </dataBar>
    </cfRule>
  </conditionalFormatting>
  <conditionalFormatting sqref="M20:M40">
    <cfRule type="dataBar" priority="2">
      <dataBar showValue="1">
        <cfvo type="num" val="0"/>
        <cfvo type="num" val="0"/>
        <color rgb="00D8B4FE"/>
      </dataBar>
    </cfRule>
  </conditionalFormatting>
  <conditionalFormatting sqref="M45:M50">
    <cfRule type="dataBar" priority="3">
      <dataBar showValue="1">
        <cfvo type="num" val="0"/>
        <cfvo type="num" val="0"/>
        <color rgb="00D8B4FE"/>
      </dataBar>
    </cfRule>
  </conditionalFormatting>
  <conditionalFormatting sqref="M55:M56">
    <cfRule type="dataBar" priority="4">
      <dataBar showValue="1">
        <cfvo type="num" val="0"/>
        <cfvo type="num" val="0"/>
        <color rgb="00D8B4FE"/>
      </dataBar>
    </cfRule>
  </conditionalFormatting>
  <conditionalFormatting sqref="W7:W15">
    <cfRule type="dataBar" priority="5">
      <dataBar showValue="1">
        <cfvo type="num" val="0"/>
        <cfvo type="num" val="0"/>
        <color rgb="00D8B4FE"/>
      </dataBar>
    </cfRule>
  </conditionalFormatting>
  <conditionalFormatting sqref="W20:W40">
    <cfRule type="dataBar" priority="6">
      <dataBar showValue="1">
        <cfvo type="num" val="0"/>
        <cfvo type="num" val="0"/>
        <color rgb="00D8B4FE"/>
      </dataBar>
    </cfRule>
  </conditionalFormatting>
  <conditionalFormatting sqref="W45:W50">
    <cfRule type="dataBar" priority="7">
      <dataBar showValue="1">
        <cfvo type="num" val="0"/>
        <cfvo type="num" val="0"/>
        <color rgb="00D8B4FE"/>
      </dataBar>
    </cfRule>
  </conditionalFormatting>
  <conditionalFormatting sqref="W55:W56">
    <cfRule type="dataBar" priority="8">
      <dataBar showValue="1">
        <cfvo type="num" val="0"/>
        <cfvo type="num" val="0"/>
        <color rgb="00D8B4FE"/>
      </dataBar>
    </cfRule>
  </conditionalFormatting>
  <conditionalFormatting sqref="AG7:AG15">
    <cfRule type="dataBar" priority="9">
      <dataBar showValue="1">
        <cfvo type="num" val="0"/>
        <cfvo type="num" val="0"/>
        <color rgb="00D8B4FE"/>
      </dataBar>
    </cfRule>
  </conditionalFormatting>
  <conditionalFormatting sqref="AG20:AG40">
    <cfRule type="dataBar" priority="10">
      <dataBar showValue="1">
        <cfvo type="num" val="0"/>
        <cfvo type="num" val="0"/>
        <color rgb="00D8B4FE"/>
      </dataBar>
    </cfRule>
  </conditionalFormatting>
  <conditionalFormatting sqref="AG45:AG50">
    <cfRule type="dataBar" priority="11">
      <dataBar showValue="1">
        <cfvo type="num" val="0"/>
        <cfvo type="num" val="0"/>
        <color rgb="00D8B4FE"/>
      </dataBar>
    </cfRule>
  </conditionalFormatting>
  <conditionalFormatting sqref="AG55:AG56">
    <cfRule type="dataBar" priority="12">
      <dataBar showValue="1">
        <cfvo type="num" val="0"/>
        <cfvo type="num" val="0"/>
        <color rgb="00D8B4FE"/>
      </dataBar>
    </cfRule>
  </conditionalFormatting>
  <conditionalFormatting sqref="AQ7:AQ15">
    <cfRule type="dataBar" priority="13">
      <dataBar showValue="1">
        <cfvo type="num" val="0"/>
        <cfvo type="num" val="0"/>
        <color rgb="00D8B4FE"/>
      </dataBar>
    </cfRule>
  </conditionalFormatting>
  <conditionalFormatting sqref="AQ20:AQ40">
    <cfRule type="dataBar" priority="14">
      <dataBar showValue="1">
        <cfvo type="num" val="0"/>
        <cfvo type="num" val="0"/>
        <color rgb="00D8B4FE"/>
      </dataBar>
    </cfRule>
  </conditionalFormatting>
  <conditionalFormatting sqref="AQ45:AQ50">
    <cfRule type="dataBar" priority="15">
      <dataBar showValue="1">
        <cfvo type="num" val="0"/>
        <cfvo type="num" val="0"/>
        <color rgb="00D8B4FE"/>
      </dataBar>
    </cfRule>
  </conditionalFormatting>
  <conditionalFormatting sqref="AQ55:AQ56">
    <cfRule type="dataBar" priority="16">
      <dataBar showValue="1">
        <cfvo type="num" val="0"/>
        <cfvo type="num" val="0"/>
        <color rgb="00D8B4FE"/>
      </dataBar>
    </cfRule>
  </conditionalFormatting>
  <conditionalFormatting sqref="BA7:BA15">
    <cfRule type="dataBar" priority="17">
      <dataBar showValue="1">
        <cfvo type="num" val="0"/>
        <cfvo type="num" val="0"/>
        <color rgb="00D8B4FE"/>
      </dataBar>
    </cfRule>
  </conditionalFormatting>
  <conditionalFormatting sqref="BA20:BA40">
    <cfRule type="dataBar" priority="18">
      <dataBar showValue="1">
        <cfvo type="num" val="0"/>
        <cfvo type="num" val="0"/>
        <color rgb="00D8B4FE"/>
      </dataBar>
    </cfRule>
  </conditionalFormatting>
  <conditionalFormatting sqref="BA45:BA50">
    <cfRule type="dataBar" priority="19">
      <dataBar showValue="1">
        <cfvo type="num" val="0"/>
        <cfvo type="num" val="0"/>
        <color rgb="00D8B4FE"/>
      </dataBar>
    </cfRule>
  </conditionalFormatting>
  <conditionalFormatting sqref="BA55:BA56">
    <cfRule type="dataBar" priority="20">
      <dataBar showValue="1">
        <cfvo type="num" val="0"/>
        <cfvo type="num" val="0"/>
        <color rgb="00D8B4FE"/>
      </dataBar>
    </cfRule>
  </conditionalFormatting>
  <conditionalFormatting sqref="BQ7:BQ15">
    <cfRule type="dataBar" priority="21">
      <dataBar showValue="1">
        <cfvo type="num" val="0"/>
        <cfvo type="max"/>
        <color rgb="00B7E4C7"/>
      </dataBar>
    </cfRule>
  </conditionalFormatting>
  <conditionalFormatting sqref="BQ20:BQ40">
    <cfRule type="dataBar" priority="22">
      <dataBar showValue="1">
        <cfvo type="num" val="0"/>
        <cfvo type="max"/>
        <color rgb="00B7E4C7"/>
      </dataBar>
    </cfRule>
  </conditionalFormatting>
  <conditionalFormatting sqref="BQ45:BQ50">
    <cfRule type="dataBar" priority="23">
      <dataBar showValue="1">
        <cfvo type="num" val="0"/>
        <cfvo type="max"/>
        <color rgb="00B7E4C7"/>
      </dataBar>
    </cfRule>
  </conditionalFormatting>
  <conditionalFormatting sqref="BQ55:BQ56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8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01.06.2026 — 19.06.2026</t>
        </is>
      </c>
    </row>
    <row r="3">
      <c r="A3" t="inlineStr">
        <is>
          <t>Дата контроля: 19.06.2026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2114480.68</v>
      </c>
    </row>
    <row r="7">
      <c r="A7" s="6" t="inlineStr">
        <is>
          <t>План суммы</t>
        </is>
      </c>
      <c r="B7" s="14" t="n">
        <v>3200000</v>
      </c>
    </row>
    <row r="8">
      <c r="A8" s="6" t="inlineStr">
        <is>
          <t>Выполнение суммы</t>
        </is>
      </c>
      <c r="B8" s="15" t="n">
        <v>0.6607752125</v>
      </c>
    </row>
    <row r="9">
      <c r="A9" s="6" t="inlineStr">
        <is>
          <t>Факт тренировок</t>
        </is>
      </c>
      <c r="B9" s="14" t="n">
        <v>2097</v>
      </c>
    </row>
    <row r="10">
      <c r="A10" s="6" t="inlineStr">
        <is>
          <t>План тренировок</t>
        </is>
      </c>
      <c r="B10" s="14" t="n">
        <v>3071</v>
      </c>
    </row>
    <row r="11">
      <c r="A11" s="6" t="inlineStr">
        <is>
          <t>Выполнение тренировок</t>
        </is>
      </c>
      <c r="B11" s="15" t="n">
        <v>0.6828394659719961</v>
      </c>
    </row>
    <row r="12">
      <c r="A12" s="6" t="inlineStr">
        <is>
          <t>Дней прошло</t>
        </is>
      </c>
      <c r="B12" s="14" t="inlineStr">
        <is>
          <t>19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936</v>
      </c>
      <c r="C17" s="7" t="n">
        <v>606</v>
      </c>
      <c r="D17" s="17" t="n">
        <v>0.6474358974358975</v>
      </c>
      <c r="E17" s="7" t="n">
        <v>900000</v>
      </c>
      <c r="F17" s="7" t="n">
        <v>530658.5</v>
      </c>
      <c r="G17" s="17" t="n">
        <v>0.5896205555555556</v>
      </c>
      <c r="H17" s="7" t="n">
        <v>837881.8421052631</v>
      </c>
      <c r="I17" s="7" t="n">
        <v>-369341.5</v>
      </c>
    </row>
    <row r="18">
      <c r="A18" s="6" t="inlineStr">
        <is>
          <t>ТЗ</t>
        </is>
      </c>
      <c r="B18" s="7" t="n">
        <v>1389</v>
      </c>
      <c r="C18" s="7" t="n">
        <v>992</v>
      </c>
      <c r="D18" s="17" t="n">
        <v>0.7141828653707704</v>
      </c>
      <c r="E18" s="7" t="n">
        <v>1650100</v>
      </c>
      <c r="F18" s="7" t="n">
        <v>1113188.41</v>
      </c>
      <c r="G18" s="17" t="n">
        <v>0.6746187564390039</v>
      </c>
      <c r="H18" s="7" t="n">
        <v>1757665.910526316</v>
      </c>
      <c r="I18" s="7" t="n">
        <v>-536911.5899999996</v>
      </c>
    </row>
    <row r="19">
      <c r="A19" s="6" t="inlineStr">
        <is>
          <t>ГП</t>
        </is>
      </c>
      <c r="B19" s="7" t="n">
        <v>363</v>
      </c>
      <c r="C19" s="7" t="n">
        <v>251</v>
      </c>
      <c r="D19" s="17" t="n">
        <v>0.6914600550964187</v>
      </c>
      <c r="E19" s="7" t="n">
        <v>379900</v>
      </c>
      <c r="F19" s="7" t="n">
        <v>289595.02</v>
      </c>
      <c r="G19" s="17" t="n">
        <v>0.7622927612529612</v>
      </c>
      <c r="H19" s="7" t="n">
        <v>457255.294736842</v>
      </c>
      <c r="I19" s="7" t="n">
        <v>-90304.98000000004</v>
      </c>
    </row>
    <row r="20">
      <c r="A20" s="6" t="inlineStr">
        <is>
          <t>БИ</t>
        </is>
      </c>
      <c r="B20" s="7" t="n">
        <v>383</v>
      </c>
      <c r="C20" s="7" t="n">
        <v>248</v>
      </c>
      <c r="D20" s="17" t="n">
        <v>0.6475195822454308</v>
      </c>
      <c r="E20" s="7" t="n">
        <v>270000</v>
      </c>
      <c r="F20" s="7" t="n">
        <v>181038.75</v>
      </c>
      <c r="G20" s="17" t="n">
        <v>0.6705138888888889</v>
      </c>
      <c r="H20" s="7" t="n">
        <v>285850.6578947369</v>
      </c>
      <c r="I20" s="7" t="n">
        <v>-88961.25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Дедюхина Алина Семеновна</t>
        </is>
      </c>
      <c r="C26" s="7" t="n">
        <v>10</v>
      </c>
      <c r="D26" s="7" t="n">
        <v>0</v>
      </c>
      <c r="E26" s="17" t="n">
        <v>0</v>
      </c>
      <c r="F26" s="7" t="n">
        <v>6200</v>
      </c>
      <c r="G26" s="7" t="n">
        <v>0</v>
      </c>
      <c r="H26" s="17" t="n">
        <v>0</v>
      </c>
      <c r="I26" s="7" t="n">
        <v>0</v>
      </c>
      <c r="J26" s="7" t="n">
        <v>-6200</v>
      </c>
    </row>
    <row r="27">
      <c r="A27" s="6" t="inlineStr">
        <is>
          <t>БАС</t>
        </is>
      </c>
      <c r="B27" s="6" t="inlineStr">
        <is>
          <t>Пикулев Александр Николаевич</t>
        </is>
      </c>
      <c r="C27" s="7" t="n">
        <v>59</v>
      </c>
      <c r="D27" s="7" t="n">
        <v>19</v>
      </c>
      <c r="E27" s="17" t="n">
        <v>0.3220338983050847</v>
      </c>
      <c r="F27" s="7" t="n">
        <v>80900</v>
      </c>
      <c r="G27" s="7" t="n">
        <v>28030</v>
      </c>
      <c r="H27" s="17" t="n">
        <v>0.3464771322620519</v>
      </c>
      <c r="I27" s="7" t="n">
        <v>44257.89473684211</v>
      </c>
      <c r="J27" s="7" t="n">
        <v>-52870</v>
      </c>
    </row>
    <row r="28">
      <c r="A28" s="6" t="inlineStr">
        <is>
          <t>БАС</t>
        </is>
      </c>
      <c r="B28" s="6" t="inlineStr">
        <is>
          <t>Кокорин Александр Борисович</t>
        </is>
      </c>
      <c r="C28" s="7" t="n">
        <v>17</v>
      </c>
      <c r="D28" s="7" t="n">
        <v>34</v>
      </c>
      <c r="E28" s="17" t="n">
        <v>2</v>
      </c>
      <c r="F28" s="7" t="n">
        <v>25400</v>
      </c>
      <c r="G28" s="7" t="n">
        <v>11272.5</v>
      </c>
      <c r="H28" s="17" t="n">
        <v>0.4437992125984252</v>
      </c>
      <c r="I28" s="7" t="n">
        <v>17798.68421052632</v>
      </c>
      <c r="J28" s="7" t="n">
        <v>-14127.5</v>
      </c>
    </row>
    <row r="29">
      <c r="A29" s="6" t="inlineStr">
        <is>
          <t>БАС</t>
        </is>
      </c>
      <c r="B29" s="6" t="inlineStr">
        <is>
          <t>Холмогорова Кристина Ивановна</t>
        </is>
      </c>
      <c r="C29" s="7" t="n">
        <v>234</v>
      </c>
      <c r="D29" s="7" t="n">
        <v>57</v>
      </c>
      <c r="E29" s="17" t="n">
        <v>0.2435897435897436</v>
      </c>
      <c r="F29" s="7" t="n">
        <v>160000</v>
      </c>
      <c r="G29" s="7" t="n">
        <v>73646.5</v>
      </c>
      <c r="H29" s="17" t="n">
        <v>0.460290625</v>
      </c>
      <c r="I29" s="7" t="n">
        <v>116283.9473684211</v>
      </c>
      <c r="J29" s="7" t="n">
        <v>-86353.5</v>
      </c>
    </row>
    <row r="30">
      <c r="A30" s="6" t="inlineStr">
        <is>
          <t>БАС</t>
        </is>
      </c>
      <c r="B30" s="6" t="inlineStr">
        <is>
          <t>Гречман Владислав Андреевич</t>
        </is>
      </c>
      <c r="C30" s="7" t="n">
        <v>146</v>
      </c>
      <c r="D30" s="7" t="n">
        <v>74</v>
      </c>
      <c r="E30" s="17" t="n">
        <v>0.5068493150684932</v>
      </c>
      <c r="F30" s="7" t="n">
        <v>155500</v>
      </c>
      <c r="G30" s="7" t="n">
        <v>77974.5</v>
      </c>
      <c r="H30" s="17" t="n">
        <v>0.501443729903537</v>
      </c>
      <c r="I30" s="7" t="n">
        <v>123117.6315789474</v>
      </c>
      <c r="J30" s="7" t="n">
        <v>-77525.5</v>
      </c>
    </row>
    <row r="31">
      <c r="A31" s="6" t="inlineStr">
        <is>
          <t>БАС</t>
        </is>
      </c>
      <c r="B31" s="6" t="inlineStr">
        <is>
          <t>Семынина Нина Денисовна</t>
        </is>
      </c>
      <c r="C31" s="7" t="n">
        <v>131</v>
      </c>
      <c r="D31" s="7" t="n">
        <v>72</v>
      </c>
      <c r="E31" s="17" t="n">
        <v>0.5496183206106871</v>
      </c>
      <c r="F31" s="7" t="n">
        <v>128400</v>
      </c>
      <c r="G31" s="7" t="n">
        <v>77408.25</v>
      </c>
      <c r="H31" s="17" t="n">
        <v>0.6028679906542056</v>
      </c>
      <c r="I31" s="7" t="n">
        <v>122223.5526315789</v>
      </c>
      <c r="J31" s="7" t="n">
        <v>-50991.75</v>
      </c>
    </row>
    <row r="32">
      <c r="A32" s="6" t="inlineStr">
        <is>
          <t>БАС</t>
        </is>
      </c>
      <c r="B32" s="6" t="inlineStr">
        <is>
          <t>Букина Маргарита Александровна</t>
        </is>
      </c>
      <c r="C32" s="7" t="n">
        <v>101</v>
      </c>
      <c r="D32" s="7" t="n">
        <v>97</v>
      </c>
      <c r="E32" s="17" t="n">
        <v>0.9603960396039604</v>
      </c>
      <c r="F32" s="7" t="n">
        <v>124800</v>
      </c>
      <c r="G32" s="7" t="n">
        <v>91893.5</v>
      </c>
      <c r="H32" s="17" t="n">
        <v>0.7363261217948718</v>
      </c>
      <c r="I32" s="7" t="n">
        <v>145095</v>
      </c>
      <c r="J32" s="7" t="n">
        <v>-32906.5</v>
      </c>
    </row>
    <row r="33">
      <c r="A33" s="6" t="inlineStr">
        <is>
          <t>БАС</t>
        </is>
      </c>
      <c r="B33" s="6" t="inlineStr">
        <is>
          <t>Глухова Мария Алексеевна</t>
        </is>
      </c>
      <c r="C33" s="7" t="n">
        <v>123</v>
      </c>
      <c r="D33" s="7" t="n">
        <v>102</v>
      </c>
      <c r="E33" s="17" t="n">
        <v>0.8292682926829268</v>
      </c>
      <c r="F33" s="7" t="n">
        <v>124500</v>
      </c>
      <c r="G33" s="7" t="n">
        <v>94622</v>
      </c>
      <c r="H33" s="17" t="n">
        <v>0.7600160642570282</v>
      </c>
      <c r="I33" s="7" t="n">
        <v>149403.1578947369</v>
      </c>
      <c r="J33" s="7" t="n">
        <v>-29878</v>
      </c>
    </row>
    <row r="34">
      <c r="A34" s="6" t="inlineStr">
        <is>
          <t>БАС</t>
        </is>
      </c>
      <c r="B34" s="6" t="inlineStr">
        <is>
          <t>Александрова Мария Александровна</t>
        </is>
      </c>
      <c r="C34" s="7" t="n">
        <v>115</v>
      </c>
      <c r="D34" s="7" t="n">
        <v>151</v>
      </c>
      <c r="E34" s="17" t="n">
        <v>1.31304347826087</v>
      </c>
      <c r="F34" s="7" t="n">
        <v>94300</v>
      </c>
      <c r="G34" s="7" t="n">
        <v>75811.25</v>
      </c>
      <c r="H34" s="17" t="n">
        <v>0.8039369034994698</v>
      </c>
      <c r="I34" s="7" t="n">
        <v>119701.9736842105</v>
      </c>
      <c r="J34" s="7" t="n">
        <v>-18488.75</v>
      </c>
    </row>
    <row r="35">
      <c r="A35" s="6" t="inlineStr">
        <is>
          <t>ТЗ</t>
        </is>
      </c>
      <c r="B35" s="6" t="inlineStr">
        <is>
          <t>Небогатикова Дарья Алексеевна</t>
        </is>
      </c>
      <c r="C35" s="7" t="n">
        <v>7</v>
      </c>
      <c r="D35" s="7" t="n">
        <v>7</v>
      </c>
      <c r="E35" s="17" t="n">
        <v>1</v>
      </c>
      <c r="F35" s="7" t="n">
        <v>0</v>
      </c>
      <c r="G35" s="7" t="n">
        <v>0</v>
      </c>
      <c r="H35" s="17" t="n">
        <v>0</v>
      </c>
      <c r="I35" s="7" t="n">
        <v>0</v>
      </c>
      <c r="J35" s="7" t="n">
        <v>0</v>
      </c>
    </row>
    <row r="36">
      <c r="A36" s="6" t="inlineStr">
        <is>
          <t>ТЗ</t>
        </is>
      </c>
      <c r="B36" s="6" t="inlineStr">
        <is>
          <t>Морозова Юлия Сергеевна</t>
        </is>
      </c>
      <c r="C36" s="7" t="n">
        <v>107</v>
      </c>
      <c r="D36" s="7" t="n">
        <v>17</v>
      </c>
      <c r="E36" s="17" t="n">
        <v>0.1588785046728972</v>
      </c>
      <c r="F36" s="7" t="n">
        <v>135700</v>
      </c>
      <c r="G36" s="7" t="n">
        <v>21965.1</v>
      </c>
      <c r="H36" s="17" t="n">
        <v>0.1618651436993368</v>
      </c>
      <c r="I36" s="7" t="n">
        <v>34681.73684210526</v>
      </c>
      <c r="J36" s="7" t="n">
        <v>-113734.9</v>
      </c>
    </row>
    <row r="37">
      <c r="A37" s="6" t="inlineStr">
        <is>
          <t>ТЗ</t>
        </is>
      </c>
      <c r="B37" s="6" t="inlineStr">
        <is>
          <t>Шитова Татьяна Петровна</t>
        </is>
      </c>
      <c r="C37" s="7" t="n">
        <v>28</v>
      </c>
      <c r="D37" s="7" t="n">
        <v>5</v>
      </c>
      <c r="E37" s="17" t="n">
        <v>0.1785714285714286</v>
      </c>
      <c r="F37" s="7" t="n">
        <v>31800</v>
      </c>
      <c r="G37" s="7" t="n">
        <v>5910</v>
      </c>
      <c r="H37" s="17" t="n">
        <v>0.1858490566037736</v>
      </c>
      <c r="I37" s="7" t="n">
        <v>9331.57894736842</v>
      </c>
      <c r="J37" s="7" t="n">
        <v>-25890</v>
      </c>
    </row>
    <row r="38">
      <c r="A38" s="6" t="inlineStr">
        <is>
          <t>ТЗ</t>
        </is>
      </c>
      <c r="B38" s="6" t="inlineStr">
        <is>
          <t>Субботин Андрей Александрович</t>
        </is>
      </c>
      <c r="C38" s="7" t="n">
        <v>124</v>
      </c>
      <c r="D38" s="7" t="n">
        <v>42</v>
      </c>
      <c r="E38" s="17" t="n">
        <v>0.3387096774193548</v>
      </c>
      <c r="F38" s="7" t="n">
        <v>162300</v>
      </c>
      <c r="G38" s="7" t="n">
        <v>56468.5</v>
      </c>
      <c r="H38" s="17" t="n">
        <v>0.3479266789895256</v>
      </c>
      <c r="I38" s="7" t="n">
        <v>89160.78947368421</v>
      </c>
      <c r="J38" s="7" t="n">
        <v>-105831.5</v>
      </c>
    </row>
    <row r="39">
      <c r="A39" s="6" t="inlineStr">
        <is>
          <t>ТЗ</t>
        </is>
      </c>
      <c r="B39" s="6" t="inlineStr">
        <is>
          <t>Перевозчикова Любовь Александровна</t>
        </is>
      </c>
      <c r="C39" s="7" t="n">
        <v>101</v>
      </c>
      <c r="D39" s="7" t="n">
        <v>35</v>
      </c>
      <c r="E39" s="17" t="n">
        <v>0.3465346534653465</v>
      </c>
      <c r="F39" s="7" t="n">
        <v>107800</v>
      </c>
      <c r="G39" s="7" t="n">
        <v>38353.6</v>
      </c>
      <c r="H39" s="17" t="n">
        <v>0.3557847866419295</v>
      </c>
      <c r="I39" s="7" t="n">
        <v>60558.31578947369</v>
      </c>
      <c r="J39" s="7" t="n">
        <v>-69446.39999999999</v>
      </c>
    </row>
    <row r="40">
      <c r="A40" s="6" t="inlineStr">
        <is>
          <t>ТЗ</t>
        </is>
      </c>
      <c r="B40" s="6" t="inlineStr">
        <is>
          <t>Нахаев Артем Валерьевич</t>
        </is>
      </c>
      <c r="C40" s="7" t="n">
        <v>61</v>
      </c>
      <c r="D40" s="7" t="n">
        <v>32</v>
      </c>
      <c r="E40" s="17" t="n">
        <v>0.5245901639344263</v>
      </c>
      <c r="F40" s="7" t="n">
        <v>75100</v>
      </c>
      <c r="G40" s="7" t="n">
        <v>32014</v>
      </c>
      <c r="H40" s="17" t="n">
        <v>0.4262849533954727</v>
      </c>
      <c r="I40" s="7" t="n">
        <v>50548.42105263158</v>
      </c>
      <c r="J40" s="7" t="n">
        <v>-43086</v>
      </c>
    </row>
    <row r="41">
      <c r="A41" s="6" t="inlineStr">
        <is>
          <t>ТЗ</t>
        </is>
      </c>
      <c r="B41" s="6" t="inlineStr">
        <is>
          <t>Градобоев Михаил Александрович</t>
        </is>
      </c>
      <c r="C41" s="7" t="n">
        <v>109</v>
      </c>
      <c r="D41" s="7" t="n">
        <v>57</v>
      </c>
      <c r="E41" s="17" t="n">
        <v>0.5229357798165137</v>
      </c>
      <c r="F41" s="7" t="n">
        <v>120800</v>
      </c>
      <c r="G41" s="7" t="n">
        <v>59945.16</v>
      </c>
      <c r="H41" s="17" t="n">
        <v>0.4962347682119206</v>
      </c>
      <c r="I41" s="7" t="n">
        <v>94650.25263157894</v>
      </c>
      <c r="J41" s="7" t="n">
        <v>-60854.84</v>
      </c>
    </row>
    <row r="42">
      <c r="A42" s="6" t="inlineStr">
        <is>
          <t>ТЗ</t>
        </is>
      </c>
      <c r="B42" s="6" t="inlineStr">
        <is>
          <t>Шамшурина Наталья Александровна</t>
        </is>
      </c>
      <c r="C42" s="7" t="n">
        <v>88</v>
      </c>
      <c r="D42" s="7" t="n">
        <v>58</v>
      </c>
      <c r="E42" s="17" t="n">
        <v>0.6590909090909091</v>
      </c>
      <c r="F42" s="7" t="n">
        <v>123300</v>
      </c>
      <c r="G42" s="7" t="n">
        <v>75329</v>
      </c>
      <c r="H42" s="17" t="n">
        <v>0.610940794809408</v>
      </c>
      <c r="I42" s="7" t="n">
        <v>118940.5263157895</v>
      </c>
      <c r="J42" s="7" t="n">
        <v>-47971</v>
      </c>
    </row>
    <row r="43">
      <c r="A43" s="6" t="inlineStr">
        <is>
          <t>ТЗ</t>
        </is>
      </c>
      <c r="B43" s="6" t="inlineStr">
        <is>
          <t>Раленский Владислав Витальевич</t>
        </is>
      </c>
      <c r="C43" s="7" t="n">
        <v>91</v>
      </c>
      <c r="D43" s="7" t="n">
        <v>63</v>
      </c>
      <c r="E43" s="17" t="n">
        <v>0.6923076923076923</v>
      </c>
      <c r="F43" s="7" t="n">
        <v>99200</v>
      </c>
      <c r="G43" s="7" t="n">
        <v>64483.51</v>
      </c>
      <c r="H43" s="17" t="n">
        <v>0.6500353830645161</v>
      </c>
      <c r="I43" s="7" t="n">
        <v>101816.0684210526</v>
      </c>
      <c r="J43" s="7" t="n">
        <v>-34716.49</v>
      </c>
    </row>
    <row r="44">
      <c r="A44" s="6" t="inlineStr">
        <is>
          <t>ТЗ</t>
        </is>
      </c>
      <c r="B44" s="6" t="inlineStr">
        <is>
          <t>Косолапова Ираида Ивановна</t>
        </is>
      </c>
      <c r="C44" s="7" t="n">
        <v>111</v>
      </c>
      <c r="D44" s="7" t="n">
        <v>75</v>
      </c>
      <c r="E44" s="17" t="n">
        <v>0.6756756756756757</v>
      </c>
      <c r="F44" s="7" t="n">
        <v>151300</v>
      </c>
      <c r="G44" s="7" t="n">
        <v>105263.75</v>
      </c>
      <c r="H44" s="17" t="n">
        <v>0.6957286847323199</v>
      </c>
      <c r="I44" s="7" t="n">
        <v>166205.9210526316</v>
      </c>
      <c r="J44" s="7" t="n">
        <v>-46036.25</v>
      </c>
    </row>
    <row r="45">
      <c r="A45" s="6" t="inlineStr">
        <is>
          <t>ТЗ</t>
        </is>
      </c>
      <c r="B45" s="6" t="inlineStr">
        <is>
          <t>Воробьев Владислав Викторович</t>
        </is>
      </c>
      <c r="C45" s="7" t="n">
        <v>78</v>
      </c>
      <c r="D45" s="7" t="n">
        <v>58</v>
      </c>
      <c r="E45" s="17" t="n">
        <v>0.7435897435897436</v>
      </c>
      <c r="F45" s="7" t="n">
        <v>87100</v>
      </c>
      <c r="G45" s="7" t="n">
        <v>62900</v>
      </c>
      <c r="H45" s="17" t="n">
        <v>0.722158438576349</v>
      </c>
      <c r="I45" s="7" t="n">
        <v>99315.78947368421</v>
      </c>
      <c r="J45" s="7" t="n">
        <v>-24200</v>
      </c>
    </row>
    <row r="46">
      <c r="A46" s="6" t="inlineStr">
        <is>
          <t>ТЗ</t>
        </is>
      </c>
      <c r="B46" s="6" t="inlineStr">
        <is>
          <t>Федоров Александр Максимович</t>
        </is>
      </c>
      <c r="C46" s="7" t="n">
        <v>108</v>
      </c>
      <c r="D46" s="7" t="n">
        <v>89</v>
      </c>
      <c r="E46" s="17" t="n">
        <v>0.8240740740740741</v>
      </c>
      <c r="F46" s="7" t="n">
        <v>118600</v>
      </c>
      <c r="G46" s="7" t="n">
        <v>93391</v>
      </c>
      <c r="H46" s="17" t="n">
        <v>0.7874451939291737</v>
      </c>
      <c r="I46" s="7" t="n">
        <v>147459.4736842105</v>
      </c>
      <c r="J46" s="7" t="n">
        <v>-25209</v>
      </c>
    </row>
    <row r="47">
      <c r="A47" s="6" t="inlineStr">
        <is>
          <t>ТЗ</t>
        </is>
      </c>
      <c r="B47" s="6" t="inlineStr">
        <is>
          <t>Прилуков Виктор Алексеевич</t>
        </is>
      </c>
      <c r="C47" s="7" t="n">
        <v>50</v>
      </c>
      <c r="D47" s="7" t="n">
        <v>42</v>
      </c>
      <c r="E47" s="17" t="n">
        <v>0.84</v>
      </c>
      <c r="F47" s="7" t="n">
        <v>54400</v>
      </c>
      <c r="G47" s="7" t="n">
        <v>45875.5</v>
      </c>
      <c r="H47" s="17" t="n">
        <v>0.8432996323529411</v>
      </c>
      <c r="I47" s="7" t="n">
        <v>72435</v>
      </c>
      <c r="J47" s="7" t="n">
        <v>-8524.5</v>
      </c>
    </row>
    <row r="48">
      <c r="A48" s="6" t="inlineStr">
        <is>
          <t>ТЗ</t>
        </is>
      </c>
      <c r="B48" s="6" t="inlineStr">
        <is>
          <t>Макарова Ольга Дмитриевна</t>
        </is>
      </c>
      <c r="C48" s="7" t="n">
        <v>106</v>
      </c>
      <c r="D48" s="7" t="n">
        <v>93</v>
      </c>
      <c r="E48" s="17" t="n">
        <v>0.8773584905660378</v>
      </c>
      <c r="F48" s="7" t="n">
        <v>128900</v>
      </c>
      <c r="G48" s="7" t="n">
        <v>110633</v>
      </c>
      <c r="H48" s="17" t="n">
        <v>0.8582854926299457</v>
      </c>
      <c r="I48" s="7" t="n">
        <v>174683.6842105263</v>
      </c>
      <c r="J48" s="7" t="n">
        <v>-18267</v>
      </c>
    </row>
    <row r="49">
      <c r="A49" s="6" t="inlineStr">
        <is>
          <t>ТЗ</t>
        </is>
      </c>
      <c r="B49" s="6" t="inlineStr">
        <is>
          <t>Жвакин Данил Алексеевич</t>
        </is>
      </c>
      <c r="C49" s="7" t="n">
        <v>60</v>
      </c>
      <c r="D49" s="7" t="n">
        <v>59</v>
      </c>
      <c r="E49" s="17" t="n">
        <v>0.9833333333333333</v>
      </c>
      <c r="F49" s="7" t="n">
        <v>101100</v>
      </c>
      <c r="G49" s="7" t="n">
        <v>93088.63</v>
      </c>
      <c r="H49" s="17" t="n">
        <v>0.9207579624134521</v>
      </c>
      <c r="I49" s="7" t="n">
        <v>146982.0473684211</v>
      </c>
      <c r="J49" s="7" t="n">
        <v>-8011.369999999995</v>
      </c>
    </row>
    <row r="50">
      <c r="A50" s="6" t="inlineStr">
        <is>
          <t>ТЗ</t>
        </is>
      </c>
      <c r="B50" s="6" t="inlineStr">
        <is>
          <t>Борисова Маргарита Петровна</t>
        </is>
      </c>
      <c r="C50" s="7" t="n">
        <v>31</v>
      </c>
      <c r="D50" s="7" t="n">
        <v>25</v>
      </c>
      <c r="E50" s="17" t="n">
        <v>0.8064516129032258</v>
      </c>
      <c r="F50" s="7" t="n">
        <v>29500</v>
      </c>
      <c r="G50" s="7" t="n">
        <v>27809</v>
      </c>
      <c r="H50" s="17" t="n">
        <v>0.942677966101695</v>
      </c>
      <c r="I50" s="7" t="n">
        <v>43908.94736842105</v>
      </c>
      <c r="J50" s="7" t="n">
        <v>-1691</v>
      </c>
    </row>
    <row r="51">
      <c r="A51" s="6" t="inlineStr">
        <is>
          <t>ТЗ</t>
        </is>
      </c>
      <c r="B51" s="6" t="inlineStr">
        <is>
          <t>Глухова Дарья Алексеевна</t>
        </is>
      </c>
      <c r="C51" s="7" t="n">
        <v>57</v>
      </c>
      <c r="D51" s="7" t="n">
        <v>54</v>
      </c>
      <c r="E51" s="17" t="n">
        <v>0.9473684210526315</v>
      </c>
      <c r="F51" s="7" t="n">
        <v>62400</v>
      </c>
      <c r="G51" s="7" t="n">
        <v>62748</v>
      </c>
      <c r="H51" s="17" t="n">
        <v>1.005576923076923</v>
      </c>
      <c r="I51" s="7" t="n">
        <v>99075.78947368421</v>
      </c>
      <c r="J51" s="7" t="n">
        <v>348</v>
      </c>
    </row>
    <row r="52">
      <c r="A52" s="6" t="inlineStr">
        <is>
          <t>ТЗ</t>
        </is>
      </c>
      <c r="B52" s="6" t="inlineStr">
        <is>
          <t>Шамшурин Данил Алексеевич</t>
        </is>
      </c>
      <c r="C52" s="7" t="n">
        <v>8</v>
      </c>
      <c r="D52" s="7" t="n">
        <v>10</v>
      </c>
      <c r="E52" s="17" t="n">
        <v>1.25</v>
      </c>
      <c r="F52" s="7" t="n">
        <v>6200</v>
      </c>
      <c r="G52" s="7" t="n">
        <v>7650.5</v>
      </c>
      <c r="H52" s="17" t="n">
        <v>1.233951612903226</v>
      </c>
      <c r="I52" s="7" t="n">
        <v>12079.73684210526</v>
      </c>
      <c r="J52" s="7" t="n">
        <v>1450.5</v>
      </c>
    </row>
    <row r="53">
      <c r="A53" s="6" t="inlineStr">
        <is>
          <t>ТЗ</t>
        </is>
      </c>
      <c r="B53" s="6" t="inlineStr">
        <is>
          <t>Котикова Дарья Ивановна</t>
        </is>
      </c>
      <c r="C53" s="7" t="n">
        <v>39</v>
      </c>
      <c r="D53" s="7" t="n">
        <v>69</v>
      </c>
      <c r="E53" s="17" t="n">
        <v>1.769230769230769</v>
      </c>
      <c r="F53" s="7" t="n">
        <v>34000</v>
      </c>
      <c r="G53" s="7" t="n">
        <v>52238.5</v>
      </c>
      <c r="H53" s="17" t="n">
        <v>1.536426470588235</v>
      </c>
      <c r="I53" s="7" t="n">
        <v>82481.84210526316</v>
      </c>
      <c r="J53" s="7" t="n">
        <v>18238.5</v>
      </c>
    </row>
    <row r="54">
      <c r="A54" s="6" t="inlineStr">
        <is>
          <t>ТЗ</t>
        </is>
      </c>
      <c r="B54" s="6" t="inlineStr">
        <is>
          <t>Шаймухаметова Гулина Флусовна</t>
        </is>
      </c>
      <c r="C54" s="7" t="n">
        <v>23</v>
      </c>
      <c r="D54" s="7" t="n">
        <v>76</v>
      </c>
      <c r="E54" s="17" t="n">
        <v>3.304347826086957</v>
      </c>
      <c r="F54" s="7" t="n">
        <v>20100</v>
      </c>
      <c r="G54" s="7" t="n">
        <v>74329.16</v>
      </c>
      <c r="H54" s="17" t="n">
        <v>3.69796815920398</v>
      </c>
      <c r="I54" s="7" t="n">
        <v>117361.8315789474</v>
      </c>
      <c r="J54" s="7" t="n">
        <v>54229.16</v>
      </c>
    </row>
    <row r="55">
      <c r="A55" s="6" t="inlineStr">
        <is>
          <t>ТЗ</t>
        </is>
      </c>
      <c r="B55" s="6" t="inlineStr">
        <is>
          <t>Симонов Дмитрий Андреевич</t>
        </is>
      </c>
      <c r="C55" s="7" t="n">
        <v>2</v>
      </c>
      <c r="D55" s="7" t="n">
        <v>26</v>
      </c>
      <c r="E55" s="17" t="n">
        <v>13</v>
      </c>
      <c r="F55" s="7" t="n">
        <v>500</v>
      </c>
      <c r="G55" s="7" t="n">
        <v>22792.5</v>
      </c>
      <c r="H55" s="17" t="n">
        <v>45.585</v>
      </c>
      <c r="I55" s="7" t="n">
        <v>35988.15789473685</v>
      </c>
      <c r="J55" s="7" t="n">
        <v>22292.5</v>
      </c>
    </row>
    <row r="56">
      <c r="A56" s="6" t="inlineStr">
        <is>
          <t>ГП</t>
        </is>
      </c>
      <c r="B56" s="6" t="inlineStr">
        <is>
          <t>Сентябов Дмитрий Григорьевич</t>
        </is>
      </c>
      <c r="C56" s="7" t="n">
        <v>7</v>
      </c>
      <c r="D56" s="7" t="n">
        <v>0</v>
      </c>
      <c r="E56" s="17" t="n">
        <v>0</v>
      </c>
      <c r="F56" s="7" t="n">
        <v>7300</v>
      </c>
      <c r="G56" s="7" t="n">
        <v>0</v>
      </c>
      <c r="H56" s="17" t="n">
        <v>0</v>
      </c>
      <c r="I56" s="7" t="n">
        <v>0</v>
      </c>
      <c r="J56" s="7" t="n">
        <v>-7300</v>
      </c>
    </row>
    <row r="57">
      <c r="A57" s="6" t="inlineStr">
        <is>
          <t>ГП</t>
        </is>
      </c>
      <c r="B57" s="6" t="inlineStr">
        <is>
          <t>Перевощикова Марина Юрьевна</t>
        </is>
      </c>
      <c r="C57" s="7" t="n">
        <v>42</v>
      </c>
      <c r="D57" s="7" t="n">
        <v>20</v>
      </c>
      <c r="E57" s="17" t="n">
        <v>0.4761904761904762</v>
      </c>
      <c r="F57" s="7" t="n">
        <v>45800</v>
      </c>
      <c r="G57" s="7" t="n">
        <v>19637.5</v>
      </c>
      <c r="H57" s="17" t="n">
        <v>0.4287663755458515</v>
      </c>
      <c r="I57" s="7" t="n">
        <v>31006.57894736842</v>
      </c>
      <c r="J57" s="7" t="n">
        <v>-26162.5</v>
      </c>
    </row>
    <row r="58">
      <c r="A58" s="6" t="inlineStr">
        <is>
          <t>ГП</t>
        </is>
      </c>
      <c r="B58" s="6" t="inlineStr">
        <is>
          <t>Козлова Марина Валерьевна</t>
        </is>
      </c>
      <c r="C58" s="7" t="n">
        <v>121</v>
      </c>
      <c r="D58" s="7" t="n">
        <v>55</v>
      </c>
      <c r="E58" s="17" t="n">
        <v>0.4545454545454545</v>
      </c>
      <c r="F58" s="7" t="n">
        <v>89100</v>
      </c>
      <c r="G58" s="7" t="n">
        <v>46852</v>
      </c>
      <c r="H58" s="17" t="n">
        <v>0.5258361391694725</v>
      </c>
      <c r="I58" s="7" t="n">
        <v>73976.84210526316</v>
      </c>
      <c r="J58" s="7" t="n">
        <v>-42248</v>
      </c>
    </row>
    <row r="59">
      <c r="A59" s="6" t="inlineStr">
        <is>
          <t>ГП</t>
        </is>
      </c>
      <c r="B59" s="6" t="inlineStr">
        <is>
          <t>Смирнова Татьяна Ивановна</t>
        </is>
      </c>
      <c r="C59" s="7" t="n">
        <v>15</v>
      </c>
      <c r="D59" s="7" t="n">
        <v>9</v>
      </c>
      <c r="E59" s="17" t="n">
        <v>0.6</v>
      </c>
      <c r="F59" s="7" t="n">
        <v>21400</v>
      </c>
      <c r="G59" s="7" t="n">
        <v>13349.37</v>
      </c>
      <c r="H59" s="17" t="n">
        <v>0.6238023364485981</v>
      </c>
      <c r="I59" s="7" t="n">
        <v>21077.95263157895</v>
      </c>
      <c r="J59" s="7" t="n">
        <v>-8050.630000000001</v>
      </c>
    </row>
    <row r="60">
      <c r="A60" s="6" t="inlineStr">
        <is>
          <t>ГП</t>
        </is>
      </c>
      <c r="B60" s="6" t="inlineStr">
        <is>
          <t>Перевощикова Анастасия Александровна</t>
        </is>
      </c>
      <c r="C60" s="7" t="n">
        <v>51</v>
      </c>
      <c r="D60" s="7" t="n">
        <v>36</v>
      </c>
      <c r="E60" s="17" t="n">
        <v>0.7058823529411765</v>
      </c>
      <c r="F60" s="7" t="n">
        <v>48700</v>
      </c>
      <c r="G60" s="7" t="n">
        <v>35182.75</v>
      </c>
      <c r="H60" s="17" t="n">
        <v>0.7224383983572895</v>
      </c>
      <c r="I60" s="7" t="n">
        <v>55551.71052631579</v>
      </c>
      <c r="J60" s="7" t="n">
        <v>-13517.25</v>
      </c>
    </row>
    <row r="61">
      <c r="A61" s="6" t="inlineStr">
        <is>
          <t>ГП</t>
        </is>
      </c>
      <c r="B61" s="6" t="inlineStr">
        <is>
          <t>Широбокова Юлия Витальевна</t>
        </is>
      </c>
      <c r="C61" s="7" t="n">
        <v>127</v>
      </c>
      <c r="D61" s="7" t="n">
        <v>131</v>
      </c>
      <c r="E61" s="17" t="n">
        <v>1.031496062992126</v>
      </c>
      <c r="F61" s="7" t="n">
        <v>167600</v>
      </c>
      <c r="G61" s="7" t="n">
        <v>174573.4</v>
      </c>
      <c r="H61" s="17" t="n">
        <v>1.041607398568019</v>
      </c>
      <c r="I61" s="7" t="n">
        <v>275642.2105263157</v>
      </c>
      <c r="J61" s="7" t="n">
        <v>6973.399999999994</v>
      </c>
    </row>
    <row r="62">
      <c r="A62" s="6" t="inlineStr">
        <is>
          <t>БИ</t>
        </is>
      </c>
      <c r="B62" s="6" t="inlineStr">
        <is>
          <t>Овчинников Степан Анатольевич</t>
        </is>
      </c>
      <c r="C62" s="7" t="n">
        <v>225</v>
      </c>
      <c r="D62" s="7" t="n">
        <v>132</v>
      </c>
      <c r="E62" s="17" t="n">
        <v>0.5866666666666667</v>
      </c>
      <c r="F62" s="7" t="n">
        <v>149800</v>
      </c>
      <c r="G62" s="7" t="n">
        <v>86794</v>
      </c>
      <c r="H62" s="17" t="n">
        <v>0.5793991989319092</v>
      </c>
      <c r="I62" s="7" t="n">
        <v>137043.1578947369</v>
      </c>
      <c r="J62" s="7" t="n">
        <v>-63006</v>
      </c>
    </row>
    <row r="63">
      <c r="A63" s="6" t="inlineStr">
        <is>
          <t>БИ</t>
        </is>
      </c>
      <c r="B63" s="6" t="inlineStr">
        <is>
          <t>Колесников Сергей Юрьевич</t>
        </is>
      </c>
      <c r="C63" s="7" t="n">
        <v>158</v>
      </c>
      <c r="D63" s="7" t="n">
        <v>116</v>
      </c>
      <c r="E63" s="17" t="n">
        <v>0.7341772151898734</v>
      </c>
      <c r="F63" s="7" t="n">
        <v>120200</v>
      </c>
      <c r="G63" s="7" t="n">
        <v>94244.75</v>
      </c>
      <c r="H63" s="17" t="n">
        <v>0.7840661397670549</v>
      </c>
      <c r="I63" s="7" t="n">
        <v>148807.5</v>
      </c>
      <c r="J63" s="7" t="n">
        <v>-25955.25</v>
      </c>
    </row>
    <row r="67">
      <c r="A67" s="16" t="inlineStr">
        <is>
          <t>Дорожная карта по дням</t>
        </is>
      </c>
    </row>
    <row r="68">
      <c r="A68" s="13" t="inlineStr">
        <is>
          <t>День</t>
        </is>
      </c>
      <c r="B68" s="13" t="inlineStr">
        <is>
          <t>Дата</t>
        </is>
      </c>
      <c r="C68" s="13" t="inlineStr">
        <is>
          <t>План ₽ накоп.</t>
        </is>
      </c>
      <c r="D68" s="13" t="inlineStr">
        <is>
          <t>Факт ₽ день</t>
        </is>
      </c>
      <c r="E68" s="13" t="inlineStr">
        <is>
          <t>Факт ₽ накоп.</t>
        </is>
      </c>
      <c r="F68" s="13" t="inlineStr">
        <is>
          <t>% ₽</t>
        </is>
      </c>
      <c r="G68" s="13" t="inlineStr">
        <is>
          <t>План трен. накоп.</t>
        </is>
      </c>
      <c r="H68" s="13" t="inlineStr">
        <is>
          <t>Факт трен. день</t>
        </is>
      </c>
      <c r="I68" s="13" t="inlineStr">
        <is>
          <t>Факт трен. накоп.</t>
        </is>
      </c>
      <c r="J68" s="13" t="inlineStr">
        <is>
          <t>% трен.</t>
        </is>
      </c>
    </row>
    <row r="69">
      <c r="A69" s="6" t="n">
        <v>1</v>
      </c>
      <c r="B69" s="6" t="inlineStr">
        <is>
          <t>01.06.2026</t>
        </is>
      </c>
      <c r="C69" s="7" t="n">
        <v>106666.6666666667</v>
      </c>
      <c r="D69" s="7" t="n">
        <v>131625.34</v>
      </c>
      <c r="E69" s="7" t="n">
        <v>131625.34</v>
      </c>
      <c r="F69" s="17" t="n">
        <v>1.2339875625</v>
      </c>
      <c r="G69" s="7" t="n">
        <v>102.3666666666667</v>
      </c>
      <c r="H69" s="7" t="n">
        <v>128</v>
      </c>
      <c r="I69" s="7" t="n">
        <v>128</v>
      </c>
      <c r="J69" s="17" t="n">
        <v>1.250407033539564</v>
      </c>
    </row>
    <row r="70">
      <c r="A70" s="6" t="n">
        <v>2</v>
      </c>
      <c r="B70" s="6" t="inlineStr">
        <is>
          <t>02.06.2026</t>
        </is>
      </c>
      <c r="C70" s="7" t="n">
        <v>213333.3333333333</v>
      </c>
      <c r="D70" s="7" t="n">
        <v>159578.59</v>
      </c>
      <c r="E70" s="7" t="n">
        <v>291203.9300000001</v>
      </c>
      <c r="F70" s="17" t="n">
        <v>1.365018421875</v>
      </c>
      <c r="G70" s="7" t="n">
        <v>204.7333333333333</v>
      </c>
      <c r="H70" s="7" t="n">
        <v>185</v>
      </c>
      <c r="I70" s="7" t="n">
        <v>313</v>
      </c>
      <c r="J70" s="17" t="n">
        <v>1.528817974601107</v>
      </c>
    </row>
    <row r="71">
      <c r="A71" s="6" t="n">
        <v>3</v>
      </c>
      <c r="B71" s="6" t="inlineStr">
        <is>
          <t>03.06.2026</t>
        </is>
      </c>
      <c r="C71" s="7" t="n">
        <v>320000</v>
      </c>
      <c r="D71" s="7" t="n">
        <v>129370.74</v>
      </c>
      <c r="E71" s="7" t="n">
        <v>420574.67</v>
      </c>
      <c r="F71" s="17" t="n">
        <v>1.31429584375</v>
      </c>
      <c r="G71" s="7" t="n">
        <v>307.1</v>
      </c>
      <c r="H71" s="7" t="n">
        <v>123</v>
      </c>
      <c r="I71" s="7" t="n">
        <v>436</v>
      </c>
      <c r="J71" s="17" t="n">
        <v>1.419732985998046</v>
      </c>
    </row>
    <row r="72">
      <c r="A72" s="6" t="n">
        <v>4</v>
      </c>
      <c r="B72" s="6" t="inlineStr">
        <is>
          <t>04.06.2026</t>
        </is>
      </c>
      <c r="C72" s="7" t="n">
        <v>426666.6666666667</v>
      </c>
      <c r="D72" s="7" t="n">
        <v>169750.29</v>
      </c>
      <c r="E72" s="7" t="n">
        <v>590324.9600000001</v>
      </c>
      <c r="F72" s="17" t="n">
        <v>1.383574125</v>
      </c>
      <c r="G72" s="7" t="n">
        <v>409.4666666666666</v>
      </c>
      <c r="H72" s="7" t="n">
        <v>185</v>
      </c>
      <c r="I72" s="7" t="n">
        <v>621</v>
      </c>
      <c r="J72" s="17" t="n">
        <v>1.516606968414197</v>
      </c>
    </row>
    <row r="73">
      <c r="A73" s="6" t="n">
        <v>5</v>
      </c>
      <c r="B73" s="6" t="inlineStr">
        <is>
          <t>05.06.2026</t>
        </is>
      </c>
      <c r="C73" s="7" t="n">
        <v>533333.3333333334</v>
      </c>
      <c r="D73" s="7" t="n">
        <v>120526.89</v>
      </c>
      <c r="E73" s="7" t="n">
        <v>710851.8500000001</v>
      </c>
      <c r="F73" s="17" t="n">
        <v>1.33284721875</v>
      </c>
      <c r="G73" s="7" t="n">
        <v>511.8333333333333</v>
      </c>
      <c r="H73" s="7" t="n">
        <v>110</v>
      </c>
      <c r="I73" s="7" t="n">
        <v>731</v>
      </c>
      <c r="J73" s="17" t="n">
        <v>1.42819928362097</v>
      </c>
    </row>
    <row r="74">
      <c r="A74" s="6" t="n">
        <v>6</v>
      </c>
      <c r="B74" s="6" t="inlineStr">
        <is>
          <t>06.06.2026</t>
        </is>
      </c>
      <c r="C74" s="7" t="n">
        <v>640000</v>
      </c>
      <c r="D74" s="7" t="n">
        <v>48173.67</v>
      </c>
      <c r="E74" s="7" t="n">
        <v>759025.5200000001</v>
      </c>
      <c r="F74" s="17" t="n">
        <v>1.185977375</v>
      </c>
      <c r="G74" s="7" t="n">
        <v>614.2</v>
      </c>
      <c r="H74" s="7" t="n">
        <v>55</v>
      </c>
      <c r="I74" s="7" t="n">
        <v>786</v>
      </c>
      <c r="J74" s="17" t="n">
        <v>1.279713448388147</v>
      </c>
    </row>
    <row r="75">
      <c r="A75" s="6" t="n">
        <v>7</v>
      </c>
      <c r="B75" s="6" t="inlineStr">
        <is>
          <t>07.06.2026</t>
        </is>
      </c>
      <c r="C75" s="7" t="n">
        <v>746666.6666666666</v>
      </c>
      <c r="D75" s="7" t="n">
        <v>41307.25</v>
      </c>
      <c r="E75" s="7" t="n">
        <v>800332.7700000001</v>
      </c>
      <c r="F75" s="17" t="n">
        <v>1.071874245535714</v>
      </c>
      <c r="G75" s="7" t="n">
        <v>716.5666666666667</v>
      </c>
      <c r="H75" s="7" t="n">
        <v>34</v>
      </c>
      <c r="I75" s="7" t="n">
        <v>820</v>
      </c>
      <c r="J75" s="17" t="n">
        <v>1.144345722658975</v>
      </c>
    </row>
    <row r="76">
      <c r="A76" s="6" t="n">
        <v>8</v>
      </c>
      <c r="B76" s="6" t="inlineStr">
        <is>
          <t>08.06.2026</t>
        </is>
      </c>
      <c r="C76" s="7" t="n">
        <v>853333.3333333334</v>
      </c>
      <c r="D76" s="7" t="n">
        <v>123332.89</v>
      </c>
      <c r="E76" s="7" t="n">
        <v>923665.6600000001</v>
      </c>
      <c r="F76" s="17" t="n">
        <v>1.0824206953125</v>
      </c>
      <c r="G76" s="7" t="n">
        <v>818.9333333333333</v>
      </c>
      <c r="H76" s="7" t="n">
        <v>116</v>
      </c>
      <c r="I76" s="7" t="n">
        <v>936</v>
      </c>
      <c r="J76" s="17" t="n">
        <v>1.142950179094757</v>
      </c>
    </row>
    <row r="77">
      <c r="A77" s="6" t="n">
        <v>9</v>
      </c>
      <c r="B77" s="6" t="inlineStr">
        <is>
          <t>09.06.2026</t>
        </is>
      </c>
      <c r="C77" s="7" t="n">
        <v>960000</v>
      </c>
      <c r="D77" s="7" t="n">
        <v>148881.9</v>
      </c>
      <c r="E77" s="7" t="n">
        <v>1072547.56</v>
      </c>
      <c r="F77" s="17" t="n">
        <v>1.117237041666667</v>
      </c>
      <c r="G77" s="7" t="n">
        <v>921.3</v>
      </c>
      <c r="H77" s="7" t="n">
        <v>141</v>
      </c>
      <c r="I77" s="7" t="n">
        <v>1077</v>
      </c>
      <c r="J77" s="17" t="n">
        <v>1.169000325626832</v>
      </c>
    </row>
    <row r="78">
      <c r="A78" s="6" t="n">
        <v>10</v>
      </c>
      <c r="B78" s="6" t="inlineStr">
        <is>
          <t>10.06.2026</t>
        </is>
      </c>
      <c r="C78" s="7" t="n">
        <v>1066666.666666667</v>
      </c>
      <c r="D78" s="7" t="n">
        <v>130375.13</v>
      </c>
      <c r="E78" s="7" t="n">
        <v>1202922.69</v>
      </c>
      <c r="F78" s="17" t="n">
        <v>1.127740021875</v>
      </c>
      <c r="G78" s="7" t="n">
        <v>1023.666666666667</v>
      </c>
      <c r="H78" s="7" t="n">
        <v>132</v>
      </c>
      <c r="I78" s="7" t="n">
        <v>1209</v>
      </c>
      <c r="J78" s="17" t="n">
        <v>1.181048518397916</v>
      </c>
    </row>
    <row r="79">
      <c r="A79" s="6" t="n">
        <v>11</v>
      </c>
      <c r="B79" s="6" t="inlineStr">
        <is>
          <t>11.06.2026</t>
        </is>
      </c>
      <c r="C79" s="7" t="n">
        <v>1173333.333333333</v>
      </c>
      <c r="D79" s="7" t="n">
        <v>142318.41</v>
      </c>
      <c r="E79" s="7" t="n">
        <v>1345241.1</v>
      </c>
      <c r="F79" s="17" t="n">
        <v>1.146512301136364</v>
      </c>
      <c r="G79" s="7" t="n">
        <v>1126.033333333333</v>
      </c>
      <c r="H79" s="7" t="n">
        <v>158</v>
      </c>
      <c r="I79" s="7" t="n">
        <v>1367</v>
      </c>
      <c r="J79" s="17" t="n">
        <v>1.213996033273142</v>
      </c>
    </row>
    <row r="80">
      <c r="A80" s="6" t="n">
        <v>12</v>
      </c>
      <c r="B80" s="6" t="inlineStr">
        <is>
          <t>12.06.2026</t>
        </is>
      </c>
      <c r="C80" s="7" t="n">
        <v>1280000</v>
      </c>
      <c r="D80" s="7" t="n">
        <v>80792.59999999999</v>
      </c>
      <c r="E80" s="7" t="n">
        <v>1426033.7</v>
      </c>
      <c r="F80" s="17" t="n">
        <v>1.114088828125</v>
      </c>
      <c r="G80" s="7" t="n">
        <v>1228.4</v>
      </c>
      <c r="H80" s="7" t="n">
        <v>69</v>
      </c>
      <c r="I80" s="7" t="n">
        <v>1436</v>
      </c>
      <c r="J80" s="17" t="n">
        <v>1.169000325626832</v>
      </c>
    </row>
    <row r="81">
      <c r="A81" s="6" t="n">
        <v>13</v>
      </c>
      <c r="B81" s="6" t="inlineStr">
        <is>
          <t>13.06.2026</t>
        </is>
      </c>
      <c r="C81" s="7" t="n">
        <v>1386666.666666667</v>
      </c>
      <c r="D81" s="7" t="n">
        <v>49180.25</v>
      </c>
      <c r="E81" s="7" t="n">
        <v>1475213.95</v>
      </c>
      <c r="F81" s="17" t="n">
        <v>1.063856213942308</v>
      </c>
      <c r="G81" s="7" t="n">
        <v>1330.766666666667</v>
      </c>
      <c r="H81" s="7" t="n">
        <v>42</v>
      </c>
      <c r="I81" s="7" t="n">
        <v>1478</v>
      </c>
      <c r="J81" s="17" t="n">
        <v>1.110637978107858</v>
      </c>
    </row>
    <row r="82">
      <c r="A82" s="6" t="n">
        <v>14</v>
      </c>
      <c r="B82" s="6" t="inlineStr">
        <is>
          <t>14.06.2026</t>
        </is>
      </c>
      <c r="C82" s="7" t="n">
        <v>1493333.333333333</v>
      </c>
      <c r="D82" s="7" t="n">
        <v>45243.83</v>
      </c>
      <c r="E82" s="7" t="n">
        <v>1520457.78</v>
      </c>
      <c r="F82" s="17" t="n">
        <v>1.018163691964286</v>
      </c>
      <c r="G82" s="7" t="n">
        <v>1433.133333333333</v>
      </c>
      <c r="H82" s="7" t="n">
        <v>43</v>
      </c>
      <c r="I82" s="7" t="n">
        <v>1521</v>
      </c>
      <c r="J82" s="17" t="n">
        <v>1.061310880587989</v>
      </c>
    </row>
    <row r="83">
      <c r="A83" s="6" t="n">
        <v>15</v>
      </c>
      <c r="B83" s="6" t="inlineStr">
        <is>
          <t>15.06.2026</t>
        </is>
      </c>
      <c r="C83" s="7" t="n">
        <v>1600000</v>
      </c>
      <c r="D83" s="7" t="n">
        <v>110917.31</v>
      </c>
      <c r="E83" s="7" t="n">
        <v>1631375.09</v>
      </c>
      <c r="F83" s="17" t="n">
        <v>1.01960943125</v>
      </c>
      <c r="G83" s="7" t="n">
        <v>1535.5</v>
      </c>
      <c r="H83" s="7" t="n">
        <v>109</v>
      </c>
      <c r="I83" s="7" t="n">
        <v>1630</v>
      </c>
      <c r="J83" s="17" t="n">
        <v>1.061543471182025</v>
      </c>
    </row>
    <row r="84">
      <c r="A84" s="6" t="n">
        <v>16</v>
      </c>
      <c r="B84" s="6" t="inlineStr">
        <is>
          <t>16.06.2026</t>
        </is>
      </c>
      <c r="C84" s="7" t="n">
        <v>1706666.666666667</v>
      </c>
      <c r="D84" s="7" t="n">
        <v>150457.88</v>
      </c>
      <c r="E84" s="7" t="n">
        <v>1781832.97</v>
      </c>
      <c r="F84" s="17" t="n">
        <v>1.044042755859375</v>
      </c>
      <c r="G84" s="7" t="n">
        <v>1637.866666666667</v>
      </c>
      <c r="H84" s="7" t="n">
        <v>137</v>
      </c>
      <c r="I84" s="7" t="n">
        <v>1767</v>
      </c>
      <c r="J84" s="17" t="n">
        <v>1.078842396613481</v>
      </c>
    </row>
    <row r="85">
      <c r="A85" s="6" t="n">
        <v>17</v>
      </c>
      <c r="B85" s="6" t="inlineStr">
        <is>
          <t>17.06.2026</t>
        </is>
      </c>
      <c r="C85" s="7" t="n">
        <v>1813333.333333333</v>
      </c>
      <c r="D85" s="7" t="n">
        <v>119025.33</v>
      </c>
      <c r="E85" s="7" t="n">
        <v>1900858.3</v>
      </c>
      <c r="F85" s="17" t="n">
        <v>1.048267444852941</v>
      </c>
      <c r="G85" s="7" t="n">
        <v>1740.233333333333</v>
      </c>
      <c r="H85" s="7" t="n">
        <v>122</v>
      </c>
      <c r="I85" s="7" t="n">
        <v>1889</v>
      </c>
      <c r="J85" s="17" t="n">
        <v>1.085486620568123</v>
      </c>
    </row>
    <row r="86">
      <c r="A86" s="6" t="n">
        <v>18</v>
      </c>
      <c r="B86" s="6" t="inlineStr">
        <is>
          <t>18.06.2026</t>
        </is>
      </c>
      <c r="C86" s="7" t="n">
        <v>1920000</v>
      </c>
      <c r="D86" s="7" t="n">
        <v>187953.16</v>
      </c>
      <c r="E86" s="7" t="n">
        <v>2088811.46</v>
      </c>
      <c r="F86" s="17" t="n">
        <v>1.087922635416667</v>
      </c>
      <c r="G86" s="7" t="n">
        <v>1842.6</v>
      </c>
      <c r="H86" s="7" t="n">
        <v>187</v>
      </c>
      <c r="I86" s="7" t="n">
        <v>2076</v>
      </c>
      <c r="J86" s="17" t="n">
        <v>1.126668837512211</v>
      </c>
    </row>
    <row r="87">
      <c r="A87" s="6" t="n">
        <v>19</v>
      </c>
      <c r="B87" s="6" t="inlineStr">
        <is>
          <t>19.06.2026</t>
        </is>
      </c>
      <c r="C87" s="7" t="n">
        <v>2026666.666666667</v>
      </c>
      <c r="D87" s="7" t="n">
        <v>25669.22</v>
      </c>
      <c r="E87" s="7" t="n">
        <v>2114480.68</v>
      </c>
      <c r="F87" s="17" t="n">
        <v>1.043329282894737</v>
      </c>
      <c r="G87" s="7" t="n">
        <v>1944.966666666667</v>
      </c>
      <c r="H87" s="7" t="n">
        <v>21</v>
      </c>
      <c r="I87" s="7" t="n">
        <v>2097</v>
      </c>
      <c r="J87" s="17" t="n">
        <v>1.07816757785052</v>
      </c>
    </row>
    <row r="88">
      <c r="A88" s="6" t="n">
        <v>20</v>
      </c>
      <c r="B88" s="6" t="inlineStr">
        <is>
          <t>20.06.2026</t>
        </is>
      </c>
      <c r="C88" s="7" t="n">
        <v>2133333.333333333</v>
      </c>
      <c r="D88" s="7" t="n">
        <v>0</v>
      </c>
      <c r="E88" s="7" t="n">
        <v>2114480.68</v>
      </c>
      <c r="F88" s="17" t="n">
        <v>0.99116281875</v>
      </c>
      <c r="G88" s="7" t="n">
        <v>2047.333333333333</v>
      </c>
      <c r="H88" s="7" t="n">
        <v>0</v>
      </c>
      <c r="I88" s="7" t="n">
        <v>2097</v>
      </c>
      <c r="J88" s="17" t="n">
        <v>1.024259198957994</v>
      </c>
    </row>
    <row r="89">
      <c r="A89" s="6" t="n">
        <v>21</v>
      </c>
      <c r="B89" s="6" t="inlineStr">
        <is>
          <t>21.06.2026</t>
        </is>
      </c>
      <c r="C89" s="7" t="n">
        <v>2240000</v>
      </c>
      <c r="D89" s="7" t="n">
        <v>0</v>
      </c>
      <c r="E89" s="7" t="n">
        <v>2114480.68</v>
      </c>
      <c r="F89" s="17" t="n">
        <v>0.9439645892857144</v>
      </c>
      <c r="G89" s="7" t="n">
        <v>2149.7</v>
      </c>
      <c r="H89" s="7" t="n">
        <v>0</v>
      </c>
      <c r="I89" s="7" t="n">
        <v>2097</v>
      </c>
      <c r="J89" s="17" t="n">
        <v>0.9754849513885659</v>
      </c>
    </row>
    <row r="90">
      <c r="A90" s="6" t="n">
        <v>22</v>
      </c>
      <c r="B90" s="6" t="inlineStr">
        <is>
          <t>22.06.2026</t>
        </is>
      </c>
      <c r="C90" s="7" t="n">
        <v>2346666.666666667</v>
      </c>
      <c r="D90" s="7" t="n">
        <v>0</v>
      </c>
      <c r="E90" s="7" t="n">
        <v>2114480.68</v>
      </c>
      <c r="F90" s="17" t="n">
        <v>0.9010571079545456</v>
      </c>
      <c r="G90" s="7" t="n">
        <v>2252.066666666667</v>
      </c>
      <c r="H90" s="7" t="n">
        <v>0</v>
      </c>
      <c r="I90" s="7" t="n">
        <v>2097</v>
      </c>
      <c r="J90" s="17" t="n">
        <v>0.9311447263254492</v>
      </c>
    </row>
    <row r="91">
      <c r="A91" s="6" t="n">
        <v>23</v>
      </c>
      <c r="B91" s="6" t="inlineStr">
        <is>
          <t>23.06.2026</t>
        </is>
      </c>
      <c r="C91" s="7" t="n">
        <v>2453333.333333333</v>
      </c>
      <c r="D91" s="7" t="n">
        <v>0</v>
      </c>
      <c r="E91" s="7" t="n">
        <v>2114480.68</v>
      </c>
      <c r="F91" s="17" t="n">
        <v>0.8618807119565217</v>
      </c>
      <c r="G91" s="7" t="n">
        <v>2354.433333333333</v>
      </c>
      <c r="H91" s="7" t="n">
        <v>0</v>
      </c>
      <c r="I91" s="7" t="n">
        <v>2097</v>
      </c>
      <c r="J91" s="17" t="n">
        <v>0.8906601730069514</v>
      </c>
    </row>
    <row r="92">
      <c r="A92" s="6" t="n">
        <v>24</v>
      </c>
      <c r="B92" s="6" t="inlineStr">
        <is>
          <t>24.06.2026</t>
        </is>
      </c>
      <c r="C92" s="7" t="n">
        <v>2560000</v>
      </c>
      <c r="D92" s="7" t="n">
        <v>0</v>
      </c>
      <c r="E92" s="7" t="n">
        <v>2114480.68</v>
      </c>
      <c r="F92" s="17" t="n">
        <v>0.825969015625</v>
      </c>
      <c r="G92" s="7" t="n">
        <v>2456.8</v>
      </c>
      <c r="H92" s="7" t="n">
        <v>0</v>
      </c>
      <c r="I92" s="7" t="n">
        <v>2097</v>
      </c>
      <c r="J92" s="17" t="n">
        <v>0.8535493324649951</v>
      </c>
    </row>
    <row r="93">
      <c r="A93" s="6" t="n">
        <v>25</v>
      </c>
      <c r="B93" s="6" t="inlineStr">
        <is>
          <t>25.06.2026</t>
        </is>
      </c>
      <c r="C93" s="7" t="n">
        <v>2666666.666666667</v>
      </c>
      <c r="D93" s="7" t="n">
        <v>0</v>
      </c>
      <c r="E93" s="7" t="n">
        <v>2114480.68</v>
      </c>
      <c r="F93" s="17" t="n">
        <v>0.7929302550000001</v>
      </c>
      <c r="G93" s="7" t="n">
        <v>2559.166666666667</v>
      </c>
      <c r="H93" s="7" t="n">
        <v>0</v>
      </c>
      <c r="I93" s="7" t="n">
        <v>2097</v>
      </c>
      <c r="J93" s="17" t="n">
        <v>0.8194073591663954</v>
      </c>
    </row>
    <row r="94">
      <c r="A94" s="6" t="n">
        <v>26</v>
      </c>
      <c r="B94" s="6" t="inlineStr">
        <is>
          <t>26.06.2026</t>
        </is>
      </c>
      <c r="C94" s="7" t="n">
        <v>2773333.333333333</v>
      </c>
      <c r="D94" s="7" t="n">
        <v>0</v>
      </c>
      <c r="E94" s="7" t="n">
        <v>2114480.68</v>
      </c>
      <c r="F94" s="17" t="n">
        <v>0.7624329375</v>
      </c>
      <c r="G94" s="7" t="n">
        <v>2661.533333333333</v>
      </c>
      <c r="H94" s="7" t="n">
        <v>0</v>
      </c>
      <c r="I94" s="7" t="n">
        <v>2097</v>
      </c>
      <c r="J94" s="17" t="n">
        <v>0.7878916915061493</v>
      </c>
    </row>
    <row r="95">
      <c r="A95" s="6" t="n">
        <v>27</v>
      </c>
      <c r="B95" s="6" t="inlineStr">
        <is>
          <t>27.06.2026</t>
        </is>
      </c>
      <c r="C95" s="7" t="n">
        <v>2880000</v>
      </c>
      <c r="D95" s="7" t="n">
        <v>0</v>
      </c>
      <c r="E95" s="7" t="n">
        <v>2114480.68</v>
      </c>
      <c r="F95" s="17" t="n">
        <v>0.7341946805555556</v>
      </c>
      <c r="G95" s="7" t="n">
        <v>2763.9</v>
      </c>
      <c r="H95" s="7" t="n">
        <v>0</v>
      </c>
      <c r="I95" s="7" t="n">
        <v>2097</v>
      </c>
      <c r="J95" s="17" t="n">
        <v>0.7587105177466623</v>
      </c>
    </row>
    <row r="96">
      <c r="A96" s="6" t="n">
        <v>28</v>
      </c>
      <c r="B96" s="6" t="inlineStr">
        <is>
          <t>28.06.2026</t>
        </is>
      </c>
      <c r="C96" s="7" t="n">
        <v>2986666.666666667</v>
      </c>
      <c r="D96" s="7" t="n">
        <v>0</v>
      </c>
      <c r="E96" s="7" t="n">
        <v>2114480.68</v>
      </c>
      <c r="F96" s="17" t="n">
        <v>0.7079734419642858</v>
      </c>
      <c r="G96" s="7" t="n">
        <v>2866.266666666667</v>
      </c>
      <c r="H96" s="7" t="n">
        <v>0</v>
      </c>
      <c r="I96" s="7" t="n">
        <v>2097</v>
      </c>
      <c r="J96" s="17" t="n">
        <v>0.7316137135414243</v>
      </c>
    </row>
    <row r="97">
      <c r="A97" s="6" t="n">
        <v>29</v>
      </c>
      <c r="B97" s="6" t="inlineStr">
        <is>
          <t>29.06.2026</t>
        </is>
      </c>
      <c r="C97" s="7" t="n">
        <v>3093333.333333333</v>
      </c>
      <c r="D97" s="7" t="n">
        <v>0</v>
      </c>
      <c r="E97" s="7" t="n">
        <v>2114480.68</v>
      </c>
      <c r="F97" s="17" t="n">
        <v>0.6835605646551725</v>
      </c>
      <c r="G97" s="7" t="n">
        <v>2968.633333333333</v>
      </c>
      <c r="H97" s="7" t="n">
        <v>0</v>
      </c>
      <c r="I97" s="7" t="n">
        <v>2097</v>
      </c>
      <c r="J97" s="17" t="n">
        <v>0.7063856544537891</v>
      </c>
    </row>
    <row r="98">
      <c r="A98" s="6" t="n">
        <v>30</v>
      </c>
      <c r="B98" s="6" t="inlineStr">
        <is>
          <t>30.06.2026</t>
        </is>
      </c>
      <c r="C98" s="7" t="n">
        <v>3200000</v>
      </c>
      <c r="D98" s="7" t="n">
        <v>0</v>
      </c>
      <c r="E98" s="7" t="n">
        <v>2114480.68</v>
      </c>
      <c r="F98" s="17" t="n">
        <v>0.6607752125</v>
      </c>
      <c r="G98" s="7" t="n">
        <v>3071</v>
      </c>
      <c r="H98" s="7" t="n">
        <v>0</v>
      </c>
      <c r="I98" s="7" t="n">
        <v>2097</v>
      </c>
      <c r="J98" s="17" t="n">
        <v>0.6828394659719961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63">
    <cfRule type="dataBar" priority="5">
      <dataBar showValue="1">
        <cfvo type="num" val="0"/>
        <cfvo type="num" val="1"/>
        <color rgb="00B7E4C7"/>
      </dataBar>
    </cfRule>
  </conditionalFormatting>
  <conditionalFormatting sqref="H26:H63">
    <cfRule type="dataBar" priority="5">
      <dataBar showValue="1">
        <cfvo type="num" val="0"/>
        <cfvo type="num" val="1"/>
        <color rgb="00B7E4C7"/>
      </dataBar>
    </cfRule>
  </conditionalFormatting>
  <conditionalFormatting sqref="F69:F98">
    <cfRule type="dataBar" priority="7">
      <dataBar showValue="1">
        <cfvo type="num" val="0"/>
        <cfvo type="num" val="1"/>
        <color rgb="00B7E4C7"/>
      </dataBar>
    </cfRule>
  </conditionalFormatting>
  <conditionalFormatting sqref="J69:J98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2026-06-29T09:42:09Z</dcterms:created>
  <dcterms:modified xsi:type="dcterms:W3CDTF">2026-06-29T09:42:10Z</dcterms:modified>
</cp:coreProperties>
</file>